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0" windowHeight="0"/>
  </bookViews>
  <sheets>
    <sheet name="Rekapitulace stavby" sheetId="1" r:id="rId1"/>
    <sheet name="UT - Vytápění" sheetId="2" r:id="rId2"/>
    <sheet name="VZT - Vzduchotechnika" sheetId="3" r:id="rId3"/>
    <sheet name="ZTi - Zdravotní technika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'UT - Vytápění'!$C$123:$K$176</definedName>
    <definedName name="_xlnm.Print_Area" localSheetId="1">'UT - Vytápění'!$C$4:$J$76,'UT - Vytápění'!$C$82:$J$105,'UT - Vytápění'!$C$111:$K$176</definedName>
    <definedName name="_xlnm.Print_Titles" localSheetId="1">'UT - Vytápění'!$123:$123</definedName>
    <definedName name="_xlnm._FilterDatabase" localSheetId="2" hidden="1">'VZT - Vzduchotechnika'!$C$120:$K$176</definedName>
    <definedName name="_xlnm.Print_Area" localSheetId="2">'VZT - Vzduchotechnika'!$C$4:$J$76,'VZT - Vzduchotechnika'!$C$82:$J$102,'VZT - Vzduchotechnika'!$C$108:$K$176</definedName>
    <definedName name="_xlnm.Print_Titles" localSheetId="2">'VZT - Vzduchotechnika'!$120:$120</definedName>
    <definedName name="_xlnm._FilterDatabase" localSheetId="3" hidden="1">'ZTi - Zdravotní technika'!$C$120:$K$171</definedName>
    <definedName name="_xlnm.Print_Area" localSheetId="3">'ZTi - Zdravotní technika'!$C$4:$J$76,'ZTi - Zdravotní technika'!$C$82:$J$102,'ZTi - Zdravotní technika'!$C$108:$K$171</definedName>
    <definedName name="_xlnm.Print_Titles" localSheetId="3">'ZTi - Zdravotní technika'!$120:$120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85"/>
  <c i="3" r="J37"/>
  <c r="J36"/>
  <c i="1" r="AY96"/>
  <c i="3" r="J35"/>
  <c i="1" r="AX96"/>
  <c i="3" r="BI176"/>
  <c r="BH176"/>
  <c r="BG176"/>
  <c r="BF176"/>
  <c r="T176"/>
  <c r="T175"/>
  <c r="T174"/>
  <c r="R176"/>
  <c r="R175"/>
  <c r="R174"/>
  <c r="P176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111"/>
  <c i="2" r="J37"/>
  <c r="J36"/>
  <c i="1" r="AY95"/>
  <c i="2" r="J35"/>
  <c i="1" r="AX95"/>
  <c i="2" r="BI176"/>
  <c r="BH176"/>
  <c r="BG176"/>
  <c r="BF176"/>
  <c r="T176"/>
  <c r="T175"/>
  <c r="T174"/>
  <c r="R176"/>
  <c r="R175"/>
  <c r="R174"/>
  <c r="P176"/>
  <c r="P175"/>
  <c r="P174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118"/>
  <c r="E7"/>
  <c r="E114"/>
  <c i="1" r="L90"/>
  <c r="AM90"/>
  <c r="AM89"/>
  <c r="L89"/>
  <c r="AM87"/>
  <c r="L87"/>
  <c r="L85"/>
  <c r="L84"/>
  <c i="2" r="F34"/>
  <c r="BK156"/>
  <c r="BK152"/>
  <c r="BK150"/>
  <c r="BK147"/>
  <c r="BK144"/>
  <c r="J140"/>
  <c r="BK134"/>
  <c r="BK129"/>
  <c r="J127"/>
  <c i="3" r="BK166"/>
  <c r="J157"/>
  <c r="BK134"/>
  <c r="BK169"/>
  <c r="BK159"/>
  <c r="J133"/>
  <c r="J173"/>
  <c r="J164"/>
  <c r="BK150"/>
  <c r="BK151"/>
  <c r="J127"/>
  <c r="BK129"/>
  <c r="J130"/>
  <c r="BK143"/>
  <c i="4" r="BK130"/>
  <c r="BK136"/>
  <c r="J148"/>
  <c r="BK126"/>
  <c r="BK154"/>
  <c r="BK162"/>
  <c r="BK132"/>
  <c r="J168"/>
  <c r="J141"/>
  <c r="BK166"/>
  <c r="BK169"/>
  <c r="J143"/>
  <c i="2" r="BK173"/>
  <c r="BK171"/>
  <c r="BK170"/>
  <c r="J169"/>
  <c r="BK167"/>
  <c r="J166"/>
  <c r="BK164"/>
  <c r="BK162"/>
  <c r="J161"/>
  <c r="BK159"/>
  <c r="BK157"/>
  <c r="BK154"/>
  <c r="BK151"/>
  <c r="BK145"/>
  <c r="BK141"/>
  <c r="BK139"/>
  <c r="J136"/>
  <c r="BK131"/>
  <c i="1" r="AS94"/>
  <c i="3" r="J139"/>
  <c r="BK173"/>
  <c r="BK162"/>
  <c r="BK145"/>
  <c r="BK128"/>
  <c r="BK157"/>
  <c r="J129"/>
  <c r="J144"/>
  <c r="J148"/>
  <c r="J149"/>
  <c r="J126"/>
  <c r="J135"/>
  <c i="4" r="BK152"/>
  <c r="J145"/>
  <c r="BK129"/>
  <c i="2" r="F35"/>
  <c r="BK158"/>
  <c r="J152"/>
  <c r="J150"/>
  <c r="J147"/>
  <c r="J142"/>
  <c r="BK137"/>
  <c r="J134"/>
  <c r="J131"/>
  <c r="J128"/>
  <c r="F37"/>
  <c i="3" r="J158"/>
  <c r="J138"/>
  <c r="J125"/>
  <c r="BK163"/>
  <c r="J153"/>
  <c r="BK139"/>
  <c r="J154"/>
  <c r="BK136"/>
  <c r="J132"/>
  <c i="4" r="J159"/>
  <c r="J152"/>
  <c r="J130"/>
  <c r="BK161"/>
  <c r="BK159"/>
  <c r="BK165"/>
  <c r="J150"/>
  <c r="BK171"/>
  <c r="J144"/>
  <c r="J133"/>
  <c r="J158"/>
  <c r="J125"/>
  <c i="2" r="F36"/>
  <c r="J157"/>
  <c r="J154"/>
  <c r="J149"/>
  <c r="J144"/>
  <c r="J139"/>
  <c r="J135"/>
  <c r="J130"/>
  <c r="BK127"/>
  <c i="3" r="J162"/>
  <c r="J150"/>
  <c r="BK133"/>
  <c r="BK172"/>
  <c r="J156"/>
  <c r="BK132"/>
  <c r="J168"/>
  <c r="BK160"/>
  <c r="BK138"/>
  <c r="BK149"/>
  <c r="BK137"/>
  <c r="J142"/>
  <c r="J131"/>
  <c i="4" r="J156"/>
  <c r="J166"/>
  <c r="J128"/>
  <c r="BK145"/>
  <c r="J164"/>
  <c r="BK149"/>
  <c r="J129"/>
  <c r="BK148"/>
  <c r="BK138"/>
  <c r="BK168"/>
  <c r="BK141"/>
  <c r="J149"/>
  <c r="BK124"/>
  <c i="2" r="BK176"/>
  <c r="J173"/>
  <c r="J170"/>
  <c r="BK168"/>
  <c r="J167"/>
  <c r="BK165"/>
  <c r="J164"/>
  <c r="BK161"/>
  <c r="J160"/>
  <c r="J158"/>
  <c r="J155"/>
  <c r="J151"/>
  <c r="J148"/>
  <c r="BK143"/>
  <c r="J141"/>
  <c r="J138"/>
  <c r="BK135"/>
  <c r="BK130"/>
  <c i="3" r="BK164"/>
  <c r="J155"/>
  <c r="BK176"/>
  <c r="BK168"/>
  <c r="J141"/>
  <c r="J176"/>
  <c r="J166"/>
  <c r="BK161"/>
  <c r="J143"/>
  <c r="BK130"/>
  <c r="J146"/>
  <c r="BK147"/>
  <c r="J151"/>
  <c r="BK144"/>
  <c i="4" r="BK158"/>
  <c r="J171"/>
  <c r="J140"/>
  <c r="BK160"/>
  <c r="BK125"/>
  <c r="BK142"/>
  <c r="BK156"/>
  <c r="BK127"/>
  <c r="BK147"/>
  <c r="J126"/>
  <c r="J142"/>
  <c r="BK163"/>
  <c r="BK144"/>
  <c i="2" r="J34"/>
  <c r="J156"/>
  <c r="BK153"/>
  <c r="BK149"/>
  <c r="J145"/>
  <c r="J143"/>
  <c r="BK140"/>
  <c r="J137"/>
  <c r="J132"/>
  <c r="BK128"/>
  <c i="3" r="J169"/>
  <c r="J161"/>
  <c r="J140"/>
  <c r="BK170"/>
  <c r="J160"/>
  <c r="BK126"/>
  <c r="J172"/>
  <c r="J159"/>
  <c r="BK125"/>
  <c r="BK146"/>
  <c r="J124"/>
  <c r="J136"/>
  <c r="J145"/>
  <c r="BK141"/>
  <c r="BK142"/>
  <c i="4" r="J161"/>
  <c r="J137"/>
  <c r="BK157"/>
  <c r="BK131"/>
  <c r="BK143"/>
  <c r="J162"/>
  <c r="J134"/>
  <c r="J153"/>
  <c r="J167"/>
  <c r="BK137"/>
  <c r="J154"/>
  <c r="J151"/>
  <c r="BK134"/>
  <c i="3" r="J167"/>
  <c r="J170"/>
  <c r="BK153"/>
  <c r="BK148"/>
  <c r="BK156"/>
  <c r="BK154"/>
  <c r="J128"/>
  <c r="BK124"/>
  <c r="BK127"/>
  <c i="4" r="J138"/>
  <c r="J146"/>
  <c r="J127"/>
  <c r="J136"/>
  <c r="J160"/>
  <c r="J139"/>
  <c r="BK140"/>
  <c r="BK151"/>
  <c r="BK139"/>
  <c r="J163"/>
  <c r="BK133"/>
  <c r="BK146"/>
  <c i="2" r="J176"/>
  <c r="J171"/>
  <c r="BK169"/>
  <c r="J168"/>
  <c r="BK166"/>
  <c r="J165"/>
  <c r="J162"/>
  <c r="BK160"/>
  <c r="J159"/>
  <c r="BK155"/>
  <c r="J153"/>
  <c r="BK148"/>
  <c r="BK142"/>
  <c r="BK138"/>
  <c r="BK136"/>
  <c r="BK132"/>
  <c r="J129"/>
  <c i="3" r="BK167"/>
  <c r="J152"/>
  <c r="BK135"/>
  <c r="J165"/>
  <c r="J163"/>
  <c r="BK155"/>
  <c r="BK131"/>
  <c r="BK165"/>
  <c r="BK158"/>
  <c r="BK140"/>
  <c r="J137"/>
  <c r="J147"/>
  <c r="BK152"/>
  <c r="J134"/>
  <c i="4" r="J169"/>
  <c r="BK150"/>
  <c r="J165"/>
  <c r="BK167"/>
  <c r="J132"/>
  <c r="BK153"/>
  <c r="J157"/>
  <c r="J131"/>
  <c r="BK164"/>
  <c r="BK128"/>
  <c r="J124"/>
  <c r="J147"/>
  <c i="2" l="1" r="R133"/>
  <c r="R163"/>
  <c i="4" r="BK135"/>
  <c r="J135"/>
  <c r="J99"/>
  <c r="BK123"/>
  <c i="2" r="BK126"/>
  <c r="J126"/>
  <c r="J98"/>
  <c r="T133"/>
  <c r="BK163"/>
  <c r="J163"/>
  <c r="J101"/>
  <c i="3" r="T123"/>
  <c r="T122"/>
  <c r="T121"/>
  <c r="P171"/>
  <c r="T171"/>
  <c i="4" r="P135"/>
  <c i="2" r="P133"/>
  <c r="P163"/>
  <c i="3" r="P123"/>
  <c r="P122"/>
  <c r="P121"/>
  <c i="1" r="AU96"/>
  <c i="4" r="T135"/>
  <c i="2" r="P126"/>
  <c r="BK146"/>
  <c r="J146"/>
  <c r="J100"/>
  <c r="T163"/>
  <c i="4" r="P123"/>
  <c r="BK155"/>
  <c r="J155"/>
  <c r="J100"/>
  <c i="2" r="T126"/>
  <c r="T146"/>
  <c i="4" r="R135"/>
  <c r="R155"/>
  <c i="2" r="BK133"/>
  <c r="J133"/>
  <c r="J99"/>
  <c r="R146"/>
  <c i="3" r="BK123"/>
  <c r="J123"/>
  <c r="J98"/>
  <c r="R123"/>
  <c r="R122"/>
  <c r="R121"/>
  <c r="BK171"/>
  <c r="J171"/>
  <c r="J99"/>
  <c r="R171"/>
  <c i="4" r="R123"/>
  <c r="R122"/>
  <c r="R121"/>
  <c r="P155"/>
  <c i="2" r="R126"/>
  <c r="R125"/>
  <c r="R124"/>
  <c r="P146"/>
  <c i="4" r="T123"/>
  <c r="T155"/>
  <c i="2" r="BK175"/>
  <c r="J175"/>
  <c r="J104"/>
  <c r="BK172"/>
  <c r="J172"/>
  <c r="J102"/>
  <c i="3" r="BK175"/>
  <c r="J175"/>
  <c r="J101"/>
  <c i="4" r="BK170"/>
  <c r="J170"/>
  <c r="J101"/>
  <c r="E111"/>
  <c r="BE131"/>
  <c r="BE139"/>
  <c r="BE141"/>
  <c r="BE159"/>
  <c r="BE165"/>
  <c r="BE168"/>
  <c r="BE171"/>
  <c r="BE128"/>
  <c r="BE130"/>
  <c r="BE144"/>
  <c r="BE148"/>
  <c r="BE150"/>
  <c r="BE160"/>
  <c r="BE169"/>
  <c i="3" r="BK122"/>
  <c r="J122"/>
  <c r="J97"/>
  <c i="4" r="F91"/>
  <c r="BE124"/>
  <c r="BE127"/>
  <c r="BE129"/>
  <c r="BE142"/>
  <c r="BE146"/>
  <c r="J91"/>
  <c r="BE126"/>
  <c r="BE133"/>
  <c r="BE136"/>
  <c r="BE138"/>
  <c r="BE143"/>
  <c r="BE161"/>
  <c r="BE166"/>
  <c r="BE167"/>
  <c r="J89"/>
  <c r="F92"/>
  <c r="J118"/>
  <c r="BE132"/>
  <c r="BE147"/>
  <c r="BE140"/>
  <c r="BE151"/>
  <c r="BE152"/>
  <c r="BE153"/>
  <c r="BE156"/>
  <c r="BE157"/>
  <c r="BE158"/>
  <c r="BE163"/>
  <c r="BE137"/>
  <c r="BE149"/>
  <c r="BE162"/>
  <c r="BE125"/>
  <c r="BE134"/>
  <c r="BE145"/>
  <c r="BE154"/>
  <c r="BE164"/>
  <c i="3" r="F91"/>
  <c r="J118"/>
  <c r="BE138"/>
  <c r="BE146"/>
  <c r="J89"/>
  <c r="BE136"/>
  <c r="BE137"/>
  <c r="BE139"/>
  <c r="BE145"/>
  <c r="BE148"/>
  <c r="BE124"/>
  <c r="BE125"/>
  <c r="BE134"/>
  <c r="BE140"/>
  <c r="F92"/>
  <c r="BE131"/>
  <c r="BE132"/>
  <c r="BE144"/>
  <c r="BE151"/>
  <c r="BE153"/>
  <c r="J91"/>
  <c r="BE128"/>
  <c r="BE150"/>
  <c r="BE154"/>
  <c r="BE156"/>
  <c r="E85"/>
  <c r="BE133"/>
  <c r="BE135"/>
  <c r="BE141"/>
  <c r="BE152"/>
  <c r="BE155"/>
  <c r="BE159"/>
  <c r="BE160"/>
  <c r="BE162"/>
  <c r="BE167"/>
  <c r="BE169"/>
  <c r="BE173"/>
  <c r="BE142"/>
  <c r="BE143"/>
  <c r="BE147"/>
  <c r="BE157"/>
  <c r="BE158"/>
  <c r="BE164"/>
  <c r="BE166"/>
  <c r="BE172"/>
  <c r="BE176"/>
  <c r="BE126"/>
  <c r="BE127"/>
  <c r="BE129"/>
  <c r="BE130"/>
  <c r="BE149"/>
  <c r="BE161"/>
  <c r="BE163"/>
  <c r="BE165"/>
  <c r="BE168"/>
  <c r="BE170"/>
  <c i="1" r="AW95"/>
  <c i="2" r="E85"/>
  <c r="J89"/>
  <c r="F91"/>
  <c r="J91"/>
  <c r="F92"/>
  <c r="J92"/>
  <c r="BE127"/>
  <c r="BE128"/>
  <c r="BE129"/>
  <c r="BE130"/>
  <c r="BE131"/>
  <c r="BE132"/>
  <c r="BE134"/>
  <c r="BE135"/>
  <c r="BE136"/>
  <c r="BE137"/>
  <c r="BE138"/>
  <c r="BE139"/>
  <c r="BE140"/>
  <c r="BE141"/>
  <c r="BE142"/>
  <c r="BE143"/>
  <c r="BE144"/>
  <c r="BE145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4"/>
  <c r="BE165"/>
  <c r="BE166"/>
  <c r="BE167"/>
  <c r="BE168"/>
  <c r="BE169"/>
  <c r="BE170"/>
  <c r="BE171"/>
  <c r="BE173"/>
  <c r="BE176"/>
  <c i="1" r="BA95"/>
  <c r="BB95"/>
  <c r="BC95"/>
  <c r="BD95"/>
  <c i="3" r="F35"/>
  <c i="1" r="BB96"/>
  <c i="3" r="J34"/>
  <c i="1" r="AW96"/>
  <c i="4" r="F37"/>
  <c i="1" r="BD97"/>
  <c i="3" r="F37"/>
  <c i="1" r="BD96"/>
  <c i="4" r="F35"/>
  <c i="1" r="BB97"/>
  <c i="4" r="J34"/>
  <c i="1" r="AW97"/>
  <c i="3" r="F36"/>
  <c i="1" r="BC96"/>
  <c i="4" r="F34"/>
  <c i="1" r="BA97"/>
  <c i="4" r="F36"/>
  <c i="1" r="BC97"/>
  <c i="3" r="F34"/>
  <c i="1" r="BA96"/>
  <c i="4" l="1" r="T122"/>
  <c r="T121"/>
  <c r="P122"/>
  <c r="P121"/>
  <c i="1" r="AU97"/>
  <c i="2" r="P125"/>
  <c r="P124"/>
  <c i="1" r="AU95"/>
  <c i="2" r="T125"/>
  <c r="T124"/>
  <c i="4" r="BK122"/>
  <c r="J122"/>
  <c r="J97"/>
  <c i="2" r="BK125"/>
  <c r="J125"/>
  <c r="J97"/>
  <c i="4" r="J123"/>
  <c r="J98"/>
  <c i="2" r="BK174"/>
  <c r="J174"/>
  <c r="J103"/>
  <c i="3" r="BK174"/>
  <c r="J174"/>
  <c r="J100"/>
  <c r="BK121"/>
  <c r="J121"/>
  <c i="2" r="F33"/>
  <c i="1" r="AZ95"/>
  <c r="BC94"/>
  <c r="W32"/>
  <c i="3" r="J33"/>
  <c i="1" r="AV96"/>
  <c r="AT96"/>
  <c i="2" r="J33"/>
  <c i="1" r="AV95"/>
  <c r="AT95"/>
  <c i="3" r="J30"/>
  <c i="1" r="AG96"/>
  <c i="3" r="F33"/>
  <c i="1" r="AZ96"/>
  <c r="BA94"/>
  <c r="W30"/>
  <c r="BB94"/>
  <c r="W31"/>
  <c i="4" r="J33"/>
  <c i="1" r="AV97"/>
  <c r="AT97"/>
  <c i="4" r="F33"/>
  <c i="1" r="AZ97"/>
  <c r="BD94"/>
  <c r="W33"/>
  <c i="2" l="1" r="BK124"/>
  <c r="J124"/>
  <c r="J96"/>
  <c i="4" r="BK121"/>
  <c r="J121"/>
  <c r="J96"/>
  <c i="1" r="AN96"/>
  <c i="3" r="J96"/>
  <c r="J39"/>
  <c i="1" r="AU94"/>
  <c r="AW94"/>
  <c r="AK30"/>
  <c r="AZ94"/>
  <c r="W29"/>
  <c r="AX94"/>
  <c r="AY94"/>
  <c i="2" l="1" r="J30"/>
  <c i="1" r="AG95"/>
  <c r="AV94"/>
  <c r="AK29"/>
  <c i="4" r="J30"/>
  <c i="1" r="AG97"/>
  <c i="2" l="1" r="J39"/>
  <c i="4" r="J39"/>
  <c i="1" r="AN95"/>
  <c r="AG94"/>
  <c r="AK26"/>
  <c r="AN97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<sst xmlns="http://schemas.openxmlformats.org/spreadsheetml/2006/main">
  <si>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</si>
  <si>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</si>
  <si>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</si>
  <si>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</si>
  <si>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{017a05f1-8f26-499c-a1f8-c116164a65c1}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</si>
  <si>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</si>
  <si>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</si>
  <si>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</si>
  <si>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</si>
  <si>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</si>
  <si>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</si>
  <si>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</si>
  <si>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</si>
  <si>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</si>
  <si>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Z2231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</si>
  <si>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</si>
  <si>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</si>
  <si>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velké herny pro zájmové vzdělávání v pavilonu C – ZŠ TRUTNOV – Horní Staré Město</t>
  </si>
  <si>
    <t>KSO:</t>
  </si>
  <si>
    <t>CC-CZ:</t>
  </si>
  <si>
    <t>Místo:</t>
  </si>
  <si>
    <t>ZŠ TRUTNOV – Horní Staré Město</t>
  </si>
  <si>
    <t>Datum:</t>
  </si>
  <si>
    <t>30. 8. 2022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</si>
  <si>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</si>
  <si>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</si>
  <si>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</si>
  <si>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</si>
  <si>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</si>
  <si>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</si>
  <si>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</si>
  <si>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</si>
  <si>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</si>
  <si>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</si>
  <si>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</si>
  <si>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</si>
  <si>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</si>
  <si>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</si>
  <si>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</si>
  <si>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</si>
  <si>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</si>
  <si>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</si>
  <si>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</si>
  <si>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</si>
  <si>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</si>
  <si>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</si>
  <si>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</si>
  <si>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</si>
  <si>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</si>
  <si>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</si>
  <si>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</si>
  <si>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</si>
  <si>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</si>
  <si>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</si>
  <si>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</si>
  <si>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</si>
  <si>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</si>
  <si>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</si>
  <si>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</si>
  <si>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</si>
  <si>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</si>
  <si>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</si>
  <si>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</si>
  <si>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</si>
  <si>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</si>
  <si>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</si>
  <si>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</si>
  <si>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</si>
  <si>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</si>
  <si>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</si>
  <si>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</si>
  <si>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</si>
  <si>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</si>
  <si>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</si>
  <si>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</si>
  <si>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</si>
  <si>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</si>
  <si>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</si>
  <si>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</si>
  <si>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UT</t>
  </si>
  <si>
    <t>Vytápění</t>
  </si>
  <si>
    <t>STA</t>
  </si>
  <si>
    <t>1</t>
  </si>
  <si>
    <t>{7d696112-fae9-4952-ba0b-9ed7dcb7d43c}</t>
  </si>
  <si>
    <t>2</t>
  </si>
  <si>
    <t>VZT</t>
  </si>
  <si>
    <t>Vzduchotechnika</t>
  </si>
  <si>
    <t>{01ae96b3-9cc0-4ec5-8a0e-e19f52c5c65c}</t>
  </si>
  <si>
    <t>ZTi</t>
  </si>
  <si>
    <t>Zdravotní technika</t>
  </si>
  <si>
    <t>{06a54e75-2934-4506-9f2b-02067b9aecaa}</t>
  </si>
  <si>
    <t>KRYCÍ LIST SOUPISU PRACÍ</t>
  </si>
  <si>
    <t>Objekt:</t>
  </si>
  <si>
    <t>UT 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</si>
  <si>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</si>
  <si>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</si>
  <si>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</si>
  <si>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</si>
  <si>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</si>
  <si>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</si>
  <si>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</si>
  <si>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</si>
  <si>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</si>
  <si>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</si>
  <si>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</si>
  <si>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</si>
  <si>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</si>
  <si>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</si>
  <si>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</si>
  <si>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</si>
  <si>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</si>
  <si>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</si>
  <si>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</si>
  <si>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</si>
  <si>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</si>
  <si>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</si>
  <si>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</si>
  <si>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</si>
  <si>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</si>
  <si>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</si>
  <si>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</si>
  <si>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</si>
  <si>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</si>
  <si>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732</t>
  </si>
  <si>
    <t>Ústřední vytápění - strojovny</t>
  </si>
  <si>
    <t>K</t>
  </si>
  <si>
    <t>732110812</t>
  </si>
  <si>
    <t xml:space="preserve">Demontáž těles rozdělovačů a sběračů  přes 100 do DN 200</t>
  </si>
  <si>
    <t>m</t>
  </si>
  <si>
    <t>CS ÚRS 2023 02</t>
  </si>
  <si>
    <t>16</t>
  </si>
  <si>
    <t>1746183458</t>
  </si>
  <si>
    <t>732111135</t>
  </si>
  <si>
    <t>Rozdělovače a sběrače tělesa rozdělovačů a sběračů z ocelových trub bezešvých DN 150</t>
  </si>
  <si>
    <t>kus</t>
  </si>
  <si>
    <t>-1967533900</t>
  </si>
  <si>
    <t>3</t>
  </si>
  <si>
    <t>732111314</t>
  </si>
  <si>
    <t>Rozdělovače a sběrače trubková hrdla rozdělovačů a sběračů bez přírub DN 25</t>
  </si>
  <si>
    <t>1146146593</t>
  </si>
  <si>
    <t>4</t>
  </si>
  <si>
    <t>732111325</t>
  </si>
  <si>
    <t>Rozdělovače a sběrače trubková hrdla rozdělovačů a sběračů bez přírub DN 80</t>
  </si>
  <si>
    <t>-672584552</t>
  </si>
  <si>
    <t>5</t>
  </si>
  <si>
    <t>732890801</t>
  </si>
  <si>
    <t xml:space="preserve">Vnitrostaveništní přemístění vybouraných (demontovaných) hmot strojoven  vodorovně do 100 m v objektech výšky do 6 m</t>
  </si>
  <si>
    <t>t</t>
  </si>
  <si>
    <t>CS ÚRS 2022 01</t>
  </si>
  <si>
    <t>-1776040886</t>
  </si>
  <si>
    <t>6</t>
  </si>
  <si>
    <t>998732101</t>
  </si>
  <si>
    <t xml:space="preserve">Přesun hmot pro strojovny  stanovený z hmotnosti přesunovaného materiálu vodorovná dopravní vzdálenost do 50 m v objektech výšky do 6 m</t>
  </si>
  <si>
    <t>-573336452</t>
  </si>
  <si>
    <t>733</t>
  </si>
  <si>
    <t>Ústřední vytápění - rozvodné potrubí</t>
  </si>
  <si>
    <t>7</t>
  </si>
  <si>
    <t>733110806</t>
  </si>
  <si>
    <t xml:space="preserve">Demontáž potrubí z trubek ocelových závitových  DN přes 15 do 32</t>
  </si>
  <si>
    <t>-1431745735</t>
  </si>
  <si>
    <t>8</t>
  </si>
  <si>
    <t>733110808</t>
  </si>
  <si>
    <t xml:space="preserve">Demontáž potrubí z trubek ocelových závitových  DN přes 32 do 50</t>
  </si>
  <si>
    <t>1719414830</t>
  </si>
  <si>
    <t>9</t>
  </si>
  <si>
    <t>733120832</t>
  </si>
  <si>
    <t xml:space="preserve">Demontáž potrubí z trubek ocelových hladkých  Ø přes 89 do 133</t>
  </si>
  <si>
    <t>-44856225</t>
  </si>
  <si>
    <t>10</t>
  </si>
  <si>
    <t>733122222</t>
  </si>
  <si>
    <t>Potrubí z trubek ocelových hladkých spojovaných lisováním z uhlíkové oceli tenkostěnné vně pozinkované PN 16, T= +110°C Ø 15/1,2</t>
  </si>
  <si>
    <t>-1964414813</t>
  </si>
  <si>
    <t>11</t>
  </si>
  <si>
    <t>733122223</t>
  </si>
  <si>
    <t>Potrubí z trubek ocelových hladkých spojovaných lisováním z uhlíkové oceli tenkostěnné vně pozinkované PN 16, T= +110°C Ø 18/1,2</t>
  </si>
  <si>
    <t>680349758</t>
  </si>
  <si>
    <t>12</t>
  </si>
  <si>
    <t>733122224</t>
  </si>
  <si>
    <t>Potrubí z trubek ocelových hladkých spojovaných lisováním z uhlíkové oceli tenkostěnné vně pozinkované PN 16, T= +110°C Ø 22/1,5</t>
  </si>
  <si>
    <t>-333441997</t>
  </si>
  <si>
    <t>13</t>
  </si>
  <si>
    <t>733122225</t>
  </si>
  <si>
    <t>Potrubí z trubek ocelových hladkých spojovaných lisováním z uhlíkové oceli tenkostěnné vně pozinkované PN 16, T= +110°C Ø 28/1,5</t>
  </si>
  <si>
    <t>-1060067490</t>
  </si>
  <si>
    <t>14</t>
  </si>
  <si>
    <t>733122231</t>
  </si>
  <si>
    <t>Potrubí z trubek ocelových hladkých spojovaných lisováním z uhlíkové oceli tenkostěnné vně pozinkované PN 16, T= +110°C Ø 88,9/2</t>
  </si>
  <si>
    <t>589789454</t>
  </si>
  <si>
    <t>7332919111</t>
  </si>
  <si>
    <t>Propojení potrubí ocelového při opravě D 88,9x2 mm</t>
  </si>
  <si>
    <t>1806268291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</si>
  <si>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</si>
  <si>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</si>
  <si>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-1498987324</t>
  </si>
  <si>
    <t>17</t>
  </si>
  <si>
    <t>733890801</t>
  </si>
  <si>
    <t xml:space="preserve">Vnitrostaveništní přemístění vybouraných (demontovaných) hmot rozvodů potrubí  vodorovně do 100 m v objektech výšky do 6 m</t>
  </si>
  <si>
    <t>-1343462631</t>
  </si>
  <si>
    <t>18</t>
  </si>
  <si>
    <t>998733101</t>
  </si>
  <si>
    <t xml:space="preserve">Přesun hmot pro rozvody potrubí  stanovený z hmotnosti přesunovaného materiálu vodorovná dopravní vzdálenost do 50 m v objektech výšky do 6 m</t>
  </si>
  <si>
    <t>252921007</t>
  </si>
  <si>
    <t>734</t>
  </si>
  <si>
    <t>Ústřední vytápění - armatury</t>
  </si>
  <si>
    <t>19</t>
  </si>
  <si>
    <t>734152334</t>
  </si>
  <si>
    <t>Šoupátka přírubová třmenová s ručním kolem PN 16 do 200°C DN 80</t>
  </si>
  <si>
    <t>soubor</t>
  </si>
  <si>
    <t>610048878</t>
  </si>
  <si>
    <t>20</t>
  </si>
  <si>
    <t>734172117</t>
  </si>
  <si>
    <t xml:space="preserve">Mezikusy, přírubové spoje  mezikusy přírubové bez protipřírub z ocelových trubek hladkých jednoznačné DN 80</t>
  </si>
  <si>
    <t>-90958302</t>
  </si>
  <si>
    <t>734209113</t>
  </si>
  <si>
    <t xml:space="preserve">Montáž závitových armatur  se 2 závity G 1/2 (DN 15)</t>
  </si>
  <si>
    <t>281072834</t>
  </si>
  <si>
    <t>22</t>
  </si>
  <si>
    <t>734209001</t>
  </si>
  <si>
    <t>Připojovací armatura radiátorů MM pro dvoutrubkovou soustavu, rohová - pravá, leštěný chrom.</t>
  </si>
  <si>
    <t>1878409964</t>
  </si>
  <si>
    <t>23</t>
  </si>
  <si>
    <t>734211126</t>
  </si>
  <si>
    <t>Ventily odvzdušňovací závitové automatické se zpětnou klapkou PN 14 do 120°C G 3/8</t>
  </si>
  <si>
    <t>1880196535</t>
  </si>
  <si>
    <t>24</t>
  </si>
  <si>
    <t>734220102</t>
  </si>
  <si>
    <t>Ventily regulační závitové vyvažovací přímé PN 20 do 100°C G 1</t>
  </si>
  <si>
    <t>885927441</t>
  </si>
  <si>
    <t>25</t>
  </si>
  <si>
    <t>734221682</t>
  </si>
  <si>
    <t>Ventily regulační závitové hlavice termostatické, pro ovládání ventilů PN 10 do 110°C kapalinové otopných těles VK</t>
  </si>
  <si>
    <t>501183614</t>
  </si>
  <si>
    <t>26</t>
  </si>
  <si>
    <t>734242414</t>
  </si>
  <si>
    <t>Ventily zpětné závitové PN 16 do 110°C přímé G 1</t>
  </si>
  <si>
    <t>853934622</t>
  </si>
  <si>
    <t>27</t>
  </si>
  <si>
    <t>734261402</t>
  </si>
  <si>
    <t>Šroubení připojovací armatury radiátorů VK PN 10 do 110°C, regulační uzavíratelné rohové G 1/2 x 18</t>
  </si>
  <si>
    <t>530936201</t>
  </si>
  <si>
    <t>28</t>
  </si>
  <si>
    <t>734271144</t>
  </si>
  <si>
    <t>Šoupátka uzavírací závitová PN 16 do 80°C G 3/4</t>
  </si>
  <si>
    <t>-1041903824</t>
  </si>
  <si>
    <t>29</t>
  </si>
  <si>
    <t>734291123</t>
  </si>
  <si>
    <t>Ostatní armatury kohouty plnicí a vypouštěcí PN 10 do 90°C G 1/2</t>
  </si>
  <si>
    <t>-43862162</t>
  </si>
  <si>
    <t>30</t>
  </si>
  <si>
    <t>734292774</t>
  </si>
  <si>
    <t>Ostatní armatury kulové kohouty PN 42 do 185°C plnoprůtokové vnitřní závit G 1</t>
  </si>
  <si>
    <t>-1357251257</t>
  </si>
  <si>
    <t>31</t>
  </si>
  <si>
    <t>734411103</t>
  </si>
  <si>
    <t>Teploměry technické s pevným stonkem a jímkou zadní připojení (axiální) průměr 63 mm délka stonku 100 mm</t>
  </si>
  <si>
    <t>-1703317428</t>
  </si>
  <si>
    <t>32</t>
  </si>
  <si>
    <t>734494213</t>
  </si>
  <si>
    <t>Měřicí armatury návarky s trubkovým závitem G 1/2</t>
  </si>
  <si>
    <t>23146010</t>
  </si>
  <si>
    <t>33</t>
  </si>
  <si>
    <t>734494214</t>
  </si>
  <si>
    <t>Měřicí armatury návarky s trubkovým závitem G 3/4</t>
  </si>
  <si>
    <t>1891524699</t>
  </si>
  <si>
    <t>34</t>
  </si>
  <si>
    <t>998734101</t>
  </si>
  <si>
    <t xml:space="preserve">Přesun hmot pro armatury  stanovený z hmotnosti přesunovaného materiálu vodorovná dopravní vzdálenost do 50 m v objektech výšky do 6 m</t>
  </si>
  <si>
    <t>66308309</t>
  </si>
  <si>
    <t>735</t>
  </si>
  <si>
    <t>Ústřední vytápění - otopná tělesa</t>
  </si>
  <si>
    <t>35</t>
  </si>
  <si>
    <t>735000912</t>
  </si>
  <si>
    <t xml:space="preserve">Regulace otopného systému při opravách  vyregulování dvojregulačních ventilů a kohoutů s termostatickým ovládáním</t>
  </si>
  <si>
    <t>2131933805</t>
  </si>
  <si>
    <t>36</t>
  </si>
  <si>
    <t>735111810</t>
  </si>
  <si>
    <t xml:space="preserve">Demontáž otopných těles litinových  článkových</t>
  </si>
  <si>
    <t>m2</t>
  </si>
  <si>
    <t>399641399</t>
  </si>
  <si>
    <t>37</t>
  </si>
  <si>
    <t>735152676</t>
  </si>
  <si>
    <t>Otopná tělesa panelová VK třídesková PN 1,0 MPa, T do 110°C se třemi přídavnými přestupními plochami výšky tělesa 600 mm stavební délky / výkonu 900 mm / 2165 W</t>
  </si>
  <si>
    <t>757398772</t>
  </si>
  <si>
    <t>38</t>
  </si>
  <si>
    <t>735159230</t>
  </si>
  <si>
    <t>Montáž otopných těles panelových dvouřadých, stavební délky přes 1500 do 1980 mm</t>
  </si>
  <si>
    <t>-234114894</t>
  </si>
  <si>
    <t>39</t>
  </si>
  <si>
    <t>M</t>
  </si>
  <si>
    <t>735999003</t>
  </si>
  <si>
    <t>Svisle orientované deskové těleso s hladkou čelní deskou s jemnými vertikálními prolisy - 22-2200x600x102 - Jeho konstrukce umožňuje horní středové připojení.</t>
  </si>
  <si>
    <t>-569202152</t>
  </si>
  <si>
    <t>40</t>
  </si>
  <si>
    <t>735191905</t>
  </si>
  <si>
    <t xml:space="preserve">Ostatní opravy otopných těles  odvzdušnění tělesa</t>
  </si>
  <si>
    <t>476049738</t>
  </si>
  <si>
    <t>41</t>
  </si>
  <si>
    <t>735890801</t>
  </si>
  <si>
    <t xml:space="preserve">Vnitrostaveništní přemístění vybouraných (demontovaných) hmot otopných těles  vodorovně do 100 m v objektech výšky do 6 m</t>
  </si>
  <si>
    <t>-877489345</t>
  </si>
  <si>
    <t>42</t>
  </si>
  <si>
    <t>998735103</t>
  </si>
  <si>
    <t xml:space="preserve">Přesun hmot pro otopná tělesa  stanovený z hmotnosti přesunovaného materiálu vodorovná dopravní vzdálenost do 50 m v objektech výšky přes 12 do 24 m</t>
  </si>
  <si>
    <t>CS ÚRS 2021 01</t>
  </si>
  <si>
    <t>285494385</t>
  </si>
  <si>
    <t>HZS</t>
  </si>
  <si>
    <t>Hodinové zúčtovací sazby</t>
  </si>
  <si>
    <t>43</t>
  </si>
  <si>
    <t>HZS2212</t>
  </si>
  <si>
    <t xml:space="preserve">Hodinové zúčtovací sazby profesí PSV  provádění stavebních instalací instalatér odborný</t>
  </si>
  <si>
    <t>hod</t>
  </si>
  <si>
    <t>512</t>
  </si>
  <si>
    <t>-212186514</t>
  </si>
  <si>
    <t>VRN</t>
  </si>
  <si>
    <t>Vedlejší rozpočtové náklady</t>
  </si>
  <si>
    <t>VRN1</t>
  </si>
  <si>
    <t>Průzkumné, geodetické a projektové práce</t>
  </si>
  <si>
    <t>44</t>
  </si>
  <si>
    <t>011002000</t>
  </si>
  <si>
    <t>Průzkumné práce</t>
  </si>
  <si>
    <t>1024</t>
  </si>
  <si>
    <t>1144597846</t>
  </si>
  <si>
    <t>VZT - Vzduchotechnika</t>
  </si>
  <si>
    <t xml:space="preserve">    751 - Vzduchotechnika</t>
  </si>
  <si>
    <t>751</t>
  </si>
  <si>
    <t>751510862</t>
  </si>
  <si>
    <t>Demontáž vzduchotechnického potrubí plechového do suti čtyřhranného s přírubou, průřezu přes 0,13 do 0,50 m2</t>
  </si>
  <si>
    <t>1872569374</t>
  </si>
  <si>
    <t>751611142</t>
  </si>
  <si>
    <t>Montáž vzduchotechnické jednotky s rekuperací tepla centrální nástřešní s výměnou vzduchu přes 5000 do 7000 m3/h</t>
  </si>
  <si>
    <t>1043408541</t>
  </si>
  <si>
    <t>751999011</t>
  </si>
  <si>
    <t>Venkovní vzduchotechnická rekuperační jednotka o výkonu 5125m3/hod včetně příslušenství _x000d_
_x000d_
Me.116.EC3 (5000MV,5500MEV,6500MEV) - EC 1 ks_x000d_
Mi.116.EC3 (5000MV,5500MEV,6500MEV) - EC 1 ks_x000d_
S7.C_protiproudý rekuperační výměník (8000M,MV,6500ME,MEV) 1 ks_x000d_
provedení 51 (stojaté) 1 ks_x000d_
konfigurace 0 1 ks_x000d_
Fe.K4_filtr přívod kazetový třída G4 (8000M,MV,MN,6500ME,MEV,MEN,10100B,BV,BN) 1 ks_x000d_
Fi.K4_filtr odtah kazetový třída G4 (8000M,MV,MN,6500ME,MEV,MEN,10100B,BV,BN) 1 ks_x000d_
B.x_by-pass (8000M,MV,6500ME,MEV) 1 ks_x000d_
C.x_cirkulace (8000M,MV,6500ME,MEV) 1 ks_x000d_
T.3_teplovodní ohřívač (8000M,MV,6500ME,MEV) vč. kapiláry 1 ks_x000d_
CHF.4_přímý chladič (8000M,MV,6500ME,MEV) 1 ks_x000d_
pořadí registrů: 1. topení - 2. chlazení 1 ks_x000d_
H.400/900_obdélníkové hrdlo 4 ks_x000d_
Ke.400/900.x_uz. klapka obd. přívod 1 ks_x000d_
H.400/900.P_příplatek pružná manžeta obd. 4 ks_x000d_
dodávka v dílech (8000M,MV,6500ME,MEV) 1 ks_x000d_
sestavení jednotky - paušál (8000M,MV,6500ME,MEV,10100B,BV) 1 ks_x000d_
_x000d_
Příslušenství (měření a regulace, regulační prvky)_x000d_
LM 24A (by-passová klapka) 2 ks_x000d_
LM 24A-SR (cirkulační klapka) 2 ks_x000d_
LF 24-SR (uzavírací klapka e1) 1 ks_x000d_
vývod kondenzátu pr. 32/40 (plast) - mimo podstropních 2 ks_x000d_
základový rám (8000MV,6500MEV,10100BV) 1 ks_x000d_
podstavné nohy (4 + 2 ks) - 1 ks_x000d_
MV,3500-6500ME,MEV,5400-10100B,BV/10-13,4500-6000_x000d_
RE-TPO3.x.E (neosazený) 1 ks_x000d_
LM 24A-SR (regulační uzel RE-TPO3.E) 1 ks_x000d_
aM-CL 400V-EC / 400V-EC (2500-8000MV,2500-6500MEV), vč. ethernet připojení 1 ks_x000d_
aM-IO18 - aMotion Input/Output deska s 18 svorkami 1 ks_x000d_
aM-IO12 - aMotion Input/Output deska s 12 svorkami 1 ks_x000d_
manostat filtru e1 (PFe, 0-500 Pa) 1 ks_x000d_
manostat filtru i1 (PFi, 0-500 Pa) 1 ks_x000d_
SW hlavní vypínač (všechny velikosti jednotek, všechny regulace) 1 ks_x000d_
aTouch 4,3 - ovladač s barevným dotykovým displejem 4,3" (pro regulaci aMotion L, E) 1 ks_x000d_
ADS CO2 24 - čidlo CO2, prostorové 1 ks_x000d_
ADS CO2 24 - čidlo CO2, prostorové 1 ks</t>
  </si>
  <si>
    <t>-1928310929</t>
  </si>
  <si>
    <t>751611131</t>
  </si>
  <si>
    <t>Montáž vzduchotechnické jednotky s rekuperací tepla Příplatek k cenám za montáž jednotky po částech</t>
  </si>
  <si>
    <t>-798893248</t>
  </si>
  <si>
    <t>7511999050</t>
  </si>
  <si>
    <t>požární izolace odolnost 30minut, tl. 60mm + Al polep</t>
  </si>
  <si>
    <t>74566739</t>
  </si>
  <si>
    <t>7511999051</t>
  </si>
  <si>
    <t>Izolace tl. 60mm + Al polep</t>
  </si>
  <si>
    <t>1183156930</t>
  </si>
  <si>
    <t>751398054</t>
  </si>
  <si>
    <t>Montáž ostatních zařízení protidešťové žaluzie nebo žaluziové klapky na čtyřhranné potrubí, průřezu přes 0,450 do 0,600 m2</t>
  </si>
  <si>
    <t>973013831</t>
  </si>
  <si>
    <t>429729241</t>
  </si>
  <si>
    <t>žaluzie protidešťová s pevnými lamelami, pozink, pro potrubí 1000x500mm</t>
  </si>
  <si>
    <t>-566117736</t>
  </si>
  <si>
    <t>751311093</t>
  </si>
  <si>
    <t>Montáž vyústi čtyřhranné do čtyřhranného potrubí, průřezu přes 0,080 do 0,150 m2</t>
  </si>
  <si>
    <t>-53822915</t>
  </si>
  <si>
    <t>751999041</t>
  </si>
  <si>
    <t>Výustky na kruhové potrubí 425x225mm</t>
  </si>
  <si>
    <t>-729406535</t>
  </si>
  <si>
    <t>751999042</t>
  </si>
  <si>
    <t>Výustky na kruhové potrubí 525x225mm</t>
  </si>
  <si>
    <t>-1091193007</t>
  </si>
  <si>
    <t>751322011</t>
  </si>
  <si>
    <t xml:space="preserve">Montáž talířových ventilů, anemostatů, dýz  talířového ventilu, průměru do 100 mm</t>
  </si>
  <si>
    <t>492918850</t>
  </si>
  <si>
    <t>42972201</t>
  </si>
  <si>
    <t>ventil talířový pro přívod a odvod vzduchu plastový D 100mm</t>
  </si>
  <si>
    <t>-1345655089</t>
  </si>
  <si>
    <t>751691111</t>
  </si>
  <si>
    <t>Zaregulování systému vzduchotechnického zařízení za 1 koncový (distribuční) prvek</t>
  </si>
  <si>
    <t>466842016</t>
  </si>
  <si>
    <t>751344124</t>
  </si>
  <si>
    <t xml:space="preserve">Montáž tlumičů  hluku pro čtyřhranné potrubí, průřezu přes 0,450 do 0,600 m2</t>
  </si>
  <si>
    <t>-1338399724</t>
  </si>
  <si>
    <t>42976036</t>
  </si>
  <si>
    <t>tlumič hluku čtyřhranný Pz 1000x500x1000mm</t>
  </si>
  <si>
    <t>-840150028</t>
  </si>
  <si>
    <t>429760351</t>
  </si>
  <si>
    <t>tlumič hluku čtyřhranný Pz 1000x500x500mm</t>
  </si>
  <si>
    <t>1382765113</t>
  </si>
  <si>
    <t>751510041</t>
  </si>
  <si>
    <t xml:space="preserve">Vzduchotechnické potrubí z pozinkovaného plechu  kruhové, trouba spirálně vinutá bez příruby, průměru do 100 mm</t>
  </si>
  <si>
    <t>-2114829489</t>
  </si>
  <si>
    <t>751510042</t>
  </si>
  <si>
    <t xml:space="preserve">Vzduchotechnické potrubí z pozinkovaného plechu  kruhové, trouba spirálně vinutá bez příruby, průměru přes 100 do 200 mm</t>
  </si>
  <si>
    <t>-1355565538</t>
  </si>
  <si>
    <t>751572032</t>
  </si>
  <si>
    <t>Závěs kruhového potrubí na montovanou konstrukci z nosníku, kotvenou do betonu průměru potrubí přes 100 do 200 mm</t>
  </si>
  <si>
    <t>609459047</t>
  </si>
  <si>
    <t>751510014</t>
  </si>
  <si>
    <t xml:space="preserve">Vzduchotechnické potrubí z pozinkovaného plechu  čtyřhranné s přírubou, průřezu přes 0,13 do 0,28 m2</t>
  </si>
  <si>
    <t>1965719805</t>
  </si>
  <si>
    <t>751571036</t>
  </si>
  <si>
    <t>Závěs čtyřhranného potrubí na montovanou konstrukci z nosníku, kotvenou do betonu, průřezu potrubí přes 0,28 do 0,50 m2</t>
  </si>
  <si>
    <t>-230173709</t>
  </si>
  <si>
    <t>751514614</t>
  </si>
  <si>
    <t xml:space="preserve">Montáž škrtící klapky nebo zpětné klapky do plechového potrubí  čtyřhranné s přírubou, průřezu přes 0,140 do 0,210 m2</t>
  </si>
  <si>
    <t>865583315</t>
  </si>
  <si>
    <t>429824651</t>
  </si>
  <si>
    <t>klapka čtyřhranná regulační Pz 630x250mm</t>
  </si>
  <si>
    <t>-26082743</t>
  </si>
  <si>
    <t>751514662</t>
  </si>
  <si>
    <t xml:space="preserve">Montáž škrtící klapky nebo zpětné klapky do plechového potrubí  kruhové s přírubou, průměru přes 100 do 200 mm</t>
  </si>
  <si>
    <t>1596404842</t>
  </si>
  <si>
    <t>42981003</t>
  </si>
  <si>
    <t>klapka kruhová regulační Pz D 150mm</t>
  </si>
  <si>
    <t>-1285405802</t>
  </si>
  <si>
    <t>751611817</t>
  </si>
  <si>
    <t>Demontáž vzduchotechnické jednotky s rekuperací tepla centrální stojaté s výměnou vzduchu přes 5000 do 9000 m3/h</t>
  </si>
  <si>
    <t>-1471936553</t>
  </si>
  <si>
    <t>751614830</t>
  </si>
  <si>
    <t>Demontáž monitorovacího, řídícího a ovládacího zařízení regulace, ovladače, dotykového ovladače, mechanického ovladače VZT jednotky na omítku</t>
  </si>
  <si>
    <t>-1946174063</t>
  </si>
  <si>
    <t>751792005</t>
  </si>
  <si>
    <t>Montáž ostatních zařízení uložení pro klimatizační jednotky na střechu konstrukce (1 ks)</t>
  </si>
  <si>
    <t>-1803793991</t>
  </si>
  <si>
    <t>42990012</t>
  </si>
  <si>
    <t>konstrukce nástřešní pro kondenzační jednotky, uchycení pod krytinu, nastavitelný úhel sklonu a rozteč, 800x450mm</t>
  </si>
  <si>
    <t>641727940</t>
  </si>
  <si>
    <t>751721121</t>
  </si>
  <si>
    <t>Montáž klimatizační jednotky venkovní trojfázové napájení do 7 vnitřních jednotek</t>
  </si>
  <si>
    <t>CS ÚRS 2017 01</t>
  </si>
  <si>
    <t>-1224389144</t>
  </si>
  <si>
    <t>124</t>
  </si>
  <si>
    <t xml:space="preserve">Venkovní jednotka mini VRV o chladícím výkonu 20kW </t>
  </si>
  <si>
    <t>ks</t>
  </si>
  <si>
    <t>-1942692723</t>
  </si>
  <si>
    <t>109</t>
  </si>
  <si>
    <t>potrubí Cu 6/12 včetně parotěsné izolace</t>
  </si>
  <si>
    <t>624129575</t>
  </si>
  <si>
    <t>110</t>
  </si>
  <si>
    <t>kpt</t>
  </si>
  <si>
    <t>232922286</t>
  </si>
  <si>
    <t>115</t>
  </si>
  <si>
    <t>-1910739952</t>
  </si>
  <si>
    <t>116</t>
  </si>
  <si>
    <t>553304719</t>
  </si>
  <si>
    <t>117</t>
  </si>
  <si>
    <t>podtrubí Cu 1/4", 1/2" včetně parotěsné izolace</t>
  </si>
  <si>
    <t>-600960394</t>
  </si>
  <si>
    <t>119</t>
  </si>
  <si>
    <t>chladivo, plnění, oživení, vakuování</t>
  </si>
  <si>
    <t>kpl</t>
  </si>
  <si>
    <t>1923693548</t>
  </si>
  <si>
    <t>751999014</t>
  </si>
  <si>
    <t>ZAPOJENÍ REGULCE JEDNOTKY</t>
  </si>
  <si>
    <t>1472009126</t>
  </si>
  <si>
    <t>751999032</t>
  </si>
  <si>
    <t>ZPROVOZNĚNÍ A ZAREGULOVÁNÍ</t>
  </si>
  <si>
    <t>-744468084</t>
  </si>
  <si>
    <t>751999033</t>
  </si>
  <si>
    <t>MATERIÁL NA ZÁVĚSY</t>
  </si>
  <si>
    <t>kg</t>
  </si>
  <si>
    <t>2049415170</t>
  </si>
  <si>
    <t>751999034</t>
  </si>
  <si>
    <t>ZHOTOVENÍ ZÁVĚSŮ</t>
  </si>
  <si>
    <t>-1416208744</t>
  </si>
  <si>
    <t>751999035</t>
  </si>
  <si>
    <t>TĚSNÍCÍ A SPOJOVACÍ MATERIÁL</t>
  </si>
  <si>
    <t>-601577036</t>
  </si>
  <si>
    <t>751999036</t>
  </si>
  <si>
    <t>výška podl. do 2.5m</t>
  </si>
  <si>
    <t>M2</t>
  </si>
  <si>
    <t>-1489493005</t>
  </si>
  <si>
    <t>45</t>
  </si>
  <si>
    <t>751999037</t>
  </si>
  <si>
    <t>MONTÁŽNÍ MATERIÁL</t>
  </si>
  <si>
    <t>300548090</t>
  </si>
  <si>
    <t>46</t>
  </si>
  <si>
    <t>751999051</t>
  </si>
  <si>
    <t>Vzduchotechnické potrubí čtyřhranné přímé z protipožárních desek EI 30</t>
  </si>
  <si>
    <t>-2064971347</t>
  </si>
  <si>
    <t>47</t>
  </si>
  <si>
    <t>998751102</t>
  </si>
  <si>
    <t>Přesun hmot tonážní pro vzduchotechniku v objektech v do 24 m</t>
  </si>
  <si>
    <t>CS ÚRS 2012 01</t>
  </si>
  <si>
    <t>56615596</t>
  </si>
  <si>
    <t>48</t>
  </si>
  <si>
    <t>HZS3211</t>
  </si>
  <si>
    <t>Hodinové zúčtovací sazby montáží technologických zařízení na stavebních objektech montér vzduchotechniky a chlazení</t>
  </si>
  <si>
    <t>-193656638</t>
  </si>
  <si>
    <t>49</t>
  </si>
  <si>
    <t>HZS3212</t>
  </si>
  <si>
    <t>Hodinové zúčtovací sazby montáží technologických zařízení na stavebních objektech montér vzduchotechniky odborný</t>
  </si>
  <si>
    <t>-642849624</t>
  </si>
  <si>
    <t>50</t>
  </si>
  <si>
    <t>-1148368047</t>
  </si>
  <si>
    <t>ZTi - Zdravotní 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</si>
  <si>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</si>
  <si>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</si>
  <si>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</si>
  <si>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</si>
  <si>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</si>
  <si>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721140802</t>
  </si>
  <si>
    <t xml:space="preserve">Demontáž potrubí z litinových trub  odpadních nebo dešťových do DN 100</t>
  </si>
  <si>
    <t>-1847938188</t>
  </si>
  <si>
    <t>721140913</t>
  </si>
  <si>
    <t xml:space="preserve">Opravy odpadního potrubí litinového  propojení dosavadního potrubí DN 75</t>
  </si>
  <si>
    <t>-922669837</t>
  </si>
  <si>
    <t>721140923</t>
  </si>
  <si>
    <t xml:space="preserve">Opravy odpadního potrubí litinového  krácení trub DN 75</t>
  </si>
  <si>
    <t>-790938469</t>
  </si>
  <si>
    <t>721174024</t>
  </si>
  <si>
    <t>Potrubí z trub polypropylenových odpadní (svislé) DN 75</t>
  </si>
  <si>
    <t>1891228159</t>
  </si>
  <si>
    <t>721174042</t>
  </si>
  <si>
    <t>Potrubí z trub polypropylenových připojovací DN 40</t>
  </si>
  <si>
    <t>1867546291</t>
  </si>
  <si>
    <t>721174043</t>
  </si>
  <si>
    <t>Potrubí z trub polypropylenových připojovací DN 50</t>
  </si>
  <si>
    <t>1695305243</t>
  </si>
  <si>
    <t>721211422</t>
  </si>
  <si>
    <t>Podlahové vpusti se svislým odtokem DN 50/75/110 mřížka nerez 138x138</t>
  </si>
  <si>
    <t>-767316383</t>
  </si>
  <si>
    <t>721290111</t>
  </si>
  <si>
    <t xml:space="preserve">Zkouška těsnosti kanalizace  v objektech vodou do DN 125</t>
  </si>
  <si>
    <t>1712969157</t>
  </si>
  <si>
    <t>721910912</t>
  </si>
  <si>
    <t xml:space="preserve">Pročištění  svislých odpadů v jednom podlaží do DN 200</t>
  </si>
  <si>
    <t>-1326367853</t>
  </si>
  <si>
    <t>721910922</t>
  </si>
  <si>
    <t xml:space="preserve">Pročištění  ležatých svodů do DN 300</t>
  </si>
  <si>
    <t>1498765551</t>
  </si>
  <si>
    <t>998721101</t>
  </si>
  <si>
    <t xml:space="preserve">Přesun hmot pro vnitřní kanalizace  stanovený z hmotnosti přesunovaného materiálu vodorovná dopravní vzdálenost do 50 m v objektech výšky do 6 m</t>
  </si>
  <si>
    <t>931844406</t>
  </si>
  <si>
    <t>722</t>
  </si>
  <si>
    <t>Zdravotechnika - vnitřní vodovod</t>
  </si>
  <si>
    <t>722130233</t>
  </si>
  <si>
    <t xml:space="preserve">Potrubí z ocelových trubek pozinkovaných  závitových svařovaných běžných DN 25</t>
  </si>
  <si>
    <t>-1109787221</t>
  </si>
  <si>
    <t>722171935</t>
  </si>
  <si>
    <t xml:space="preserve">Výměna trubky, tvarovky, vsazení odbočky  na rozvodech vody z plastů D přes 32 do 40 mm</t>
  </si>
  <si>
    <t>-255139375</t>
  </si>
  <si>
    <t>722174022</t>
  </si>
  <si>
    <t>Potrubí z plastových trubek z polypropylenu PPR svařovaných polyfúzně PN 20 (SDR 6) D 20 x 3,4</t>
  </si>
  <si>
    <t>427262351</t>
  </si>
  <si>
    <t>722174023</t>
  </si>
  <si>
    <t>Potrubí z plastových trubek z polypropylenu PPR svařovaných polyfúzně PN 20 (SDR 6) D 25 x 4,2</t>
  </si>
  <si>
    <t>1000890550</t>
  </si>
  <si>
    <t>722179191</t>
  </si>
  <si>
    <t xml:space="preserve">Příplatek k ceně rozvody vody z plastů  za práce malého rozsahu na zakázce do 20 m rozvodu</t>
  </si>
  <si>
    <t>-1383819035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</si>
  <si>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</si>
  <si>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</si>
  <si>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-402953370</t>
  </si>
  <si>
    <t>722190401</t>
  </si>
  <si>
    <t xml:space="preserve">Zřízení přípojek na potrubí  vyvedení a upevnění výpustek do DN 25</t>
  </si>
  <si>
    <t>1531220785</t>
  </si>
  <si>
    <t>722190901</t>
  </si>
  <si>
    <t xml:space="preserve">Opravy ostatní  uzavření nebo otevření vodovodního potrubí při opravách včetně vypuštění a napuštění</t>
  </si>
  <si>
    <t>-1669460474</t>
  </si>
  <si>
    <t>722220111</t>
  </si>
  <si>
    <t>Armatury s jedním závitem nástěnky pro výtokový ventil G 1/2"</t>
  </si>
  <si>
    <t>-1091411288</t>
  </si>
  <si>
    <t>722220121</t>
  </si>
  <si>
    <t>Armatury s jedním závitem nástěnky pro baterii G 1/2"</t>
  </si>
  <si>
    <t>pár</t>
  </si>
  <si>
    <t>1037149578</t>
  </si>
  <si>
    <t>722221134</t>
  </si>
  <si>
    <t>Armatury s jedním závitem ventily výtokové G 1/2"</t>
  </si>
  <si>
    <t>2078233961</t>
  </si>
  <si>
    <t>722231072</t>
  </si>
  <si>
    <t>Armatury se dvěma závity ventily zpětné mosazné PN 10 do 110°C G 1/2"</t>
  </si>
  <si>
    <t>-1202176546</t>
  </si>
  <si>
    <t>722231221</t>
  </si>
  <si>
    <t>Armatury se dvěma závity ventily pojistné k bojleru mosazné PN 6 do 100°C G 1/2"</t>
  </si>
  <si>
    <t>-150960393</t>
  </si>
  <si>
    <t>722232123</t>
  </si>
  <si>
    <t>Armatury se dvěma závity kulové kohouty PN 42 do 185 °C plnoprůtokové vnitřní závit G 3/4"</t>
  </si>
  <si>
    <t>99599530</t>
  </si>
  <si>
    <t>722232124</t>
  </si>
  <si>
    <t>Armatury se dvěma závity kulové kohouty PN 42 do 185 °C plnoprůtokové vnitřní závit G 1"</t>
  </si>
  <si>
    <t>-1964103123</t>
  </si>
  <si>
    <t>722250133</t>
  </si>
  <si>
    <t xml:space="preserve">Požární příslušenství a armatury  hydrantový systém s tvarově stálou hadicí celoplechový D 25 x 30 m</t>
  </si>
  <si>
    <t>1715460042</t>
  </si>
  <si>
    <t>722290226</t>
  </si>
  <si>
    <t xml:space="preserve">Zkoušky, proplach a desinfekce vodovodního potrubí  zkoušky těsnosti vodovodního potrubí závitového do DN 50</t>
  </si>
  <si>
    <t>1730965908</t>
  </si>
  <si>
    <t>722290234</t>
  </si>
  <si>
    <t xml:space="preserve">Zkoušky, proplach a desinfekce vodovodního potrubí  proplach a desinfekce vodovodního potrubí do DN 80</t>
  </si>
  <si>
    <t>2576092</t>
  </si>
  <si>
    <t>998722101</t>
  </si>
  <si>
    <t xml:space="preserve">Přesun hmot pro vnitřní vodovod  stanovený z hmotnosti přesunovaného materiálu vodorovná dopravní vzdálenost do 50 m v objektech výšky do 6 m</t>
  </si>
  <si>
    <t>648968579</t>
  </si>
  <si>
    <t>725</t>
  </si>
  <si>
    <t>Zdravotechnika - zařizovací předměty</t>
  </si>
  <si>
    <t>725219101</t>
  </si>
  <si>
    <t>Umyvadla montáž umyvadel ostatních typů na konzoly</t>
  </si>
  <si>
    <t>-1215863156</t>
  </si>
  <si>
    <t>725999002</t>
  </si>
  <si>
    <t>Vestavné umyvadlo s viditelnou přední hranou - 620x480x200 mm - keramika/bílá</t>
  </si>
  <si>
    <t>-1983671857</t>
  </si>
  <si>
    <t>725219102</t>
  </si>
  <si>
    <t>Umyvadla montáž umyvadel ostatních typů na šrouby</t>
  </si>
  <si>
    <t>-402049931</t>
  </si>
  <si>
    <t>725999001</t>
  </si>
  <si>
    <t>Keramické nástěnné umyvadlo, je hranatého designu s příměsí oblých prvků - 550x380x120 mm - keramika/bílá</t>
  </si>
  <si>
    <t>-449296742</t>
  </si>
  <si>
    <t>725291631</t>
  </si>
  <si>
    <t xml:space="preserve">Doplňky zařízení koupelen a záchodů  nerezové zásobník papírových ručníků</t>
  </si>
  <si>
    <t>-297459682</t>
  </si>
  <si>
    <t>725291632</t>
  </si>
  <si>
    <t>Doplňky zařízení koupelen a záchodů nerezové zásobník papírových ručníků včetně koše</t>
  </si>
  <si>
    <t>1349858611</t>
  </si>
  <si>
    <t>725291643</t>
  </si>
  <si>
    <t>Doplňky zařízení koupelen a záchodů nerezový dávkovač tekutého mýdla na 1,2 l</t>
  </si>
  <si>
    <t>-122002514</t>
  </si>
  <si>
    <t>725532120</t>
  </si>
  <si>
    <t>Elektrické ohřívače zásobníkové beztlakové přepadové akumulační s pojistným ventilem závěsné svislé objem nádrže (příkon) 125 l (2,0 kW)</t>
  </si>
  <si>
    <t>-692440029</t>
  </si>
  <si>
    <t>725829131</t>
  </si>
  <si>
    <t>Baterie umyvadlové montáž ostatních typů stojánkových G 1/2"</t>
  </si>
  <si>
    <t>-381785127</t>
  </si>
  <si>
    <t>726999003</t>
  </si>
  <si>
    <t xml:space="preserve">Jednopáková směsná baterie, Subtilní tělo baterie, malý rozměr kartuše, je hranatého designu s příměsí oblých prvků  - 248x298x36 mm</t>
  </si>
  <si>
    <t>1165126208</t>
  </si>
  <si>
    <t>726999004</t>
  </si>
  <si>
    <t>Jednopáková směsná baterie, Subtilní tělo baterie, malý rozměr kartuše, je hranatého designu s příměsí oblých prvků - 248x298x36 mm - mosaz/chrom</t>
  </si>
  <si>
    <t>-461702811</t>
  </si>
  <si>
    <t>725861102</t>
  </si>
  <si>
    <t>Zápachové uzávěrky zařizovacích předmětů pro umyvadla DN 40</t>
  </si>
  <si>
    <t>-911052583</t>
  </si>
  <si>
    <t>725980123</t>
  </si>
  <si>
    <t xml:space="preserve">Dvířka  30/30</t>
  </si>
  <si>
    <t>1026795607</t>
  </si>
  <si>
    <t>998725101</t>
  </si>
  <si>
    <t xml:space="preserve">Přesun hmot pro zařizovací předměty  stanovený z hmotnosti přesunovaného materiálu vodorovná dopravní vzdálenost do 50 m v objektech výšky do 6 m</t>
  </si>
  <si>
    <t>1896469868</t>
  </si>
  <si>
    <t>893574505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</si>
</sst>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22" xfId="0" applyFont="1" applyBorder="1" applyAlignment="1" applyProtection="1">
      <alignment horizontal="left" vertical="top" wrapText="1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26</v>
      </c>
      <c r="AK17" s="28" t="s">
        <v>27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26</v>
      </c>
      <c r="AK20" s="28" t="s">
        <v>27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28" t="s">
        <v>39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40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43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48" t="s">
        <v>46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47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48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49</v>
      </c>
      <c r="AI60" s="37"/>
      <c r="AJ60" s="37"/>
      <c r="AK60" s="37"/>
      <c r="AL60" s="37"/>
      <c r="AM60" s="54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52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49</v>
      </c>
      <c r="AI75" s="37"/>
      <c r="AJ75" s="37"/>
      <c r="AK75" s="37"/>
      <c r="AL75" s="37"/>
      <c r="AM75" s="54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Z2231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Rekonstrukce velké herny pro zájmové vzdělávání v pavilonu C – ZŠ TRUTNOV – Horní Staré Město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ZŠ TRUTNOV – Horní Staré Město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30. 8. 2022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54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55</v>
      </c>
      <c r="D92" s="76"/>
      <c r="E92" s="76"/>
      <c r="F92" s="76"/>
      <c r="G92" s="76"/>
      <c r="H92" s="77"/>
      <c r="I92" s="78" t="s">
        <v>56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57</v>
      </c>
      <c r="AH92" s="76"/>
      <c r="AI92" s="76"/>
      <c r="AJ92" s="76"/>
      <c r="AK92" s="76"/>
      <c r="AL92" s="76"/>
      <c r="AM92" s="76"/>
      <c r="AN92" s="78" t="s">
        <v>58</v>
      </c>
      <c r="AO92" s="76"/>
      <c r="AP92" s="80"/>
      <c r="AQ92" s="81" t="s">
        <v>59</v>
      </c>
      <c r="AR92" s="35"/>
      <c r="AS92" s="82" t="s">
        <v>60</v>
      </c>
      <c r="AT92" s="83" t="s">
        <v>61</v>
      </c>
      <c r="AU92" s="83" t="s">
        <v>62</v>
      </c>
      <c r="AV92" s="83" t="s">
        <v>63</v>
      </c>
      <c r="AW92" s="83" t="s">
        <v>64</v>
      </c>
      <c r="AX92" s="83" t="s">
        <v>65</v>
      </c>
      <c r="AY92" s="83" t="s">
        <v>66</v>
      </c>
      <c r="AZ92" s="83" t="s">
        <v>67</v>
      </c>
      <c r="BA92" s="83" t="s">
        <v>68</v>
      </c>
      <c r="BB92" s="83" t="s">
        <v>69</v>
      </c>
      <c r="BC92" s="83" t="s">
        <v>70</v>
      </c>
      <c r="BD92" s="84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ROUND(SUM(AG95:AG97),2)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ROUND(SUM(AS95:AS97),2)</f>
        <v>0</v>
      </c>
      <c r="AT94" s="95">
        <f>ROUND(SUM(AV94:AW94),2)</f>
        <v>0</v>
      </c>
      <c r="AU94" s="96">
        <f>ROUND(SUM(AU95:AU97),5)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ROUND(SUM(AZ95:AZ97),2)</f>
        <v>0</v>
      </c>
      <c r="BA94" s="95">
        <f>ROUND(SUM(BA95:BA97),2)</f>
        <v>0</v>
      </c>
      <c r="BB94" s="95">
        <f>ROUND(SUM(BB95:BB97),2)</f>
        <v>0</v>
      </c>
      <c r="BC94" s="95">
        <f>ROUND(SUM(BC95:BC97),2)</f>
        <v>0</v>
      </c>
      <c r="BD94" s="97">
        <f>ROUND(SUM(BD95:BD97),2)</f>
        <v>0</v>
      </c>
      <c r="BE94" s="6"/>
      <c r="BS94" s="98" t="s">
        <v>73</v>
      </c>
      <c r="BT94" s="98" t="s">
        <v>74</v>
      </c>
      <c r="BU94" s="99" t="s">
        <v>75</v>
      </c>
      <c r="BV94" s="98" t="s">
        <v>76</v>
      </c>
      <c r="BW94" s="98" t="s">
        <v>4</v>
      </c>
      <c r="BX94" s="98" t="s">
        <v>77</v>
      </c>
      <c r="CL94" s="98" t="s">
        <v>1</v>
      </c>
    </row>
    <row r="95" s="7" customFormat="1" ht="16.5" customHeight="1">
      <c r="A95" s="100" t="s">
        <v>78</v>
      </c>
      <c r="B95" s="101"/>
      <c r="C95" s="102"/>
      <c r="D95" s="103" t="s">
        <v>79</v>
      </c>
      <c r="E95" s="103"/>
      <c r="F95" s="103"/>
      <c r="G95" s="103"/>
      <c r="H95" s="103"/>
      <c r="I95" s="104"/>
      <c r="J95" s="103" t="s">
        <v>80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'UT - Vytápění'!J30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81</v>
      </c>
      <c r="AR95" s="101"/>
      <c r="AS95" s="107">
        <v>0</v>
      </c>
      <c r="AT95" s="108">
        <f>ROUND(SUM(AV95:AW95),2)</f>
        <v>0</v>
      </c>
      <c r="AU95" s="109">
        <f>'UT - Vytápění'!P124</f>
        <v>0</v>
      </c>
      <c r="AV95" s="108">
        <f>'UT - Vytápění'!J33</f>
        <v>0</v>
      </c>
      <c r="AW95" s="108">
        <f>'UT - Vytápění'!J34</f>
        <v>0</v>
      </c>
      <c r="AX95" s="108">
        <f>'UT - Vytápění'!J35</f>
        <v>0</v>
      </c>
      <c r="AY95" s="108">
        <f>'UT - Vytápění'!J36</f>
        <v>0</v>
      </c>
      <c r="AZ95" s="108">
        <f>'UT - Vytápění'!F33</f>
        <v>0</v>
      </c>
      <c r="BA95" s="108">
        <f>'UT - Vytápění'!F34</f>
        <v>0</v>
      </c>
      <c r="BB95" s="108">
        <f>'UT - Vytápění'!F35</f>
        <v>0</v>
      </c>
      <c r="BC95" s="108">
        <f>'UT - Vytápění'!F36</f>
        <v>0</v>
      </c>
      <c r="BD95" s="110">
        <f>'UT - Vytápění'!F37</f>
        <v>0</v>
      </c>
      <c r="BE95" s="7"/>
      <c r="BT95" s="111" t="s">
        <v>82</v>
      </c>
      <c r="BV95" s="111" t="s">
        <v>76</v>
      </c>
      <c r="BW95" s="111" t="s">
        <v>83</v>
      </c>
      <c r="BX95" s="111" t="s">
        <v>4</v>
      </c>
      <c r="CL95" s="111" t="s">
        <v>1</v>
      </c>
      <c r="CM95" s="111" t="s">
        <v>84</v>
      </c>
    </row>
    <row r="96" s="7" customFormat="1" ht="16.5" customHeight="1">
      <c r="A96" s="100" t="s">
        <v>78</v>
      </c>
      <c r="B96" s="101"/>
      <c r="C96" s="102"/>
      <c r="D96" s="103" t="s">
        <v>85</v>
      </c>
      <c r="E96" s="103"/>
      <c r="F96" s="103"/>
      <c r="G96" s="103"/>
      <c r="H96" s="103"/>
      <c r="I96" s="104"/>
      <c r="J96" s="103" t="s">
        <v>86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'VZT - Vzduchotechnika'!J30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81</v>
      </c>
      <c r="AR96" s="101"/>
      <c r="AS96" s="107">
        <v>0</v>
      </c>
      <c r="AT96" s="108">
        <f>ROUND(SUM(AV96:AW96),2)</f>
        <v>0</v>
      </c>
      <c r="AU96" s="109">
        <f>'VZT - Vzduchotechnika'!P121</f>
        <v>0</v>
      </c>
      <c r="AV96" s="108">
        <f>'VZT - Vzduchotechnika'!J33</f>
        <v>0</v>
      </c>
      <c r="AW96" s="108">
        <f>'VZT - Vzduchotechnika'!J34</f>
        <v>0</v>
      </c>
      <c r="AX96" s="108">
        <f>'VZT - Vzduchotechnika'!J35</f>
        <v>0</v>
      </c>
      <c r="AY96" s="108">
        <f>'VZT - Vzduchotechnika'!J36</f>
        <v>0</v>
      </c>
      <c r="AZ96" s="108">
        <f>'VZT - Vzduchotechnika'!F33</f>
        <v>0</v>
      </c>
      <c r="BA96" s="108">
        <f>'VZT - Vzduchotechnika'!F34</f>
        <v>0</v>
      </c>
      <c r="BB96" s="108">
        <f>'VZT - Vzduchotechnika'!F35</f>
        <v>0</v>
      </c>
      <c r="BC96" s="108">
        <f>'VZT - Vzduchotechnika'!F36</f>
        <v>0</v>
      </c>
      <c r="BD96" s="110">
        <f>'VZT - Vzduchotechnika'!F37</f>
        <v>0</v>
      </c>
      <c r="BE96" s="7"/>
      <c r="BT96" s="111" t="s">
        <v>82</v>
      </c>
      <c r="BV96" s="111" t="s">
        <v>76</v>
      </c>
      <c r="BW96" s="111" t="s">
        <v>87</v>
      </c>
      <c r="BX96" s="111" t="s">
        <v>4</v>
      </c>
      <c r="CL96" s="111" t="s">
        <v>1</v>
      </c>
      <c r="CM96" s="111" t="s">
        <v>84</v>
      </c>
    </row>
    <row r="97" s="7" customFormat="1" ht="16.5" customHeight="1">
      <c r="A97" s="100" t="s">
        <v>78</v>
      </c>
      <c r="B97" s="101"/>
      <c r="C97" s="102"/>
      <c r="D97" s="103" t="s">
        <v>88</v>
      </c>
      <c r="E97" s="103"/>
      <c r="F97" s="103"/>
      <c r="G97" s="103"/>
      <c r="H97" s="103"/>
      <c r="I97" s="104"/>
      <c r="J97" s="103" t="s">
        <v>89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'ZTi - Zdravotní technika'!J30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81</v>
      </c>
      <c r="AR97" s="101"/>
      <c r="AS97" s="112">
        <v>0</v>
      </c>
      <c r="AT97" s="113">
        <f>ROUND(SUM(AV97:AW97),2)</f>
        <v>0</v>
      </c>
      <c r="AU97" s="114">
        <f>'ZTi - Zdravotní technika'!P121</f>
        <v>0</v>
      </c>
      <c r="AV97" s="113">
        <f>'ZTi - Zdravotní technika'!J33</f>
        <v>0</v>
      </c>
      <c r="AW97" s="113">
        <f>'ZTi - Zdravotní technika'!J34</f>
        <v>0</v>
      </c>
      <c r="AX97" s="113">
        <f>'ZTi - Zdravotní technika'!J35</f>
        <v>0</v>
      </c>
      <c r="AY97" s="113">
        <f>'ZTi - Zdravotní technika'!J36</f>
        <v>0</v>
      </c>
      <c r="AZ97" s="113">
        <f>'ZTi - Zdravotní technika'!F33</f>
        <v>0</v>
      </c>
      <c r="BA97" s="113">
        <f>'ZTi - Zdravotní technika'!F34</f>
        <v>0</v>
      </c>
      <c r="BB97" s="113">
        <f>'ZTi - Zdravotní technika'!F35</f>
        <v>0</v>
      </c>
      <c r="BC97" s="113">
        <f>'ZTi - Zdravotní technika'!F36</f>
        <v>0</v>
      </c>
      <c r="BD97" s="115">
        <f>'ZTi - Zdravotní technika'!F37</f>
        <v>0</v>
      </c>
      <c r="BE97" s="7"/>
      <c r="BT97" s="111" t="s">
        <v>82</v>
      </c>
      <c r="BV97" s="111" t="s">
        <v>76</v>
      </c>
      <c r="BW97" s="111" t="s">
        <v>90</v>
      </c>
      <c r="BX97" s="111" t="s">
        <v>4</v>
      </c>
      <c r="CL97" s="111" t="s">
        <v>1</v>
      </c>
      <c r="CM97" s="111" t="s">
        <v>84</v>
      </c>
    </row>
    <row r="98" s="2" customFormat="1" ht="30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UT - Vytápění'!C2" display="/"/>
    <hyperlink ref="A96" location="'VZT - Vzduchotechnika'!C2" display="/"/>
    <hyperlink ref="A97" location="'ZTi - Zdravotní 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91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Rekonstrukce velké herny pro zájmové vzdělávání v pavilonu C – ZŠ TRUTNOV – Horní Staré Město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30. 8. 2022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ROUND((SUM(BE124:BE176)),  2)</f>
        <v>0</v>
      </c>
      <c r="G33" s="34"/>
      <c r="H33" s="34"/>
      <c r="I33" s="124">
        <v>0.20999999999999999</v>
      </c>
      <c r="J33" s="123">
        <f>ROUND(((SUM(BE124:BE176))*I33),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ROUND((SUM(BF124:BF176)),  2)</f>
        <v>0</v>
      </c>
      <c r="G34" s="34"/>
      <c r="H34" s="34"/>
      <c r="I34" s="124">
        <v>0.14999999999999999</v>
      </c>
      <c r="J34" s="123">
        <f>ROUND(((SUM(BF124:BF176))*I34),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ROUND((SUM(BG124:BG176)),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ROUND((SUM(BH124:BH176)),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ROUND((SUM(BI124:BI176)),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Rekonstrukce velké herny pro zájmové vzdělávání v pavilonu C – ZŠ TRUTNOV – Horní Staré Město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UT - Vytápění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ZŠ TRUTNOV – Horní Staré Město</v>
      </c>
      <c r="G89" s="34"/>
      <c r="H89" s="34"/>
      <c r="I89" s="28" t="s">
        <v>22</v>
      </c>
      <c r="J89" s="65" t="str">
        <f>IF(J12="","",J12)</f>
        <v>30. 8. 2022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95</v>
      </c>
      <c r="D94" s="125"/>
      <c r="E94" s="125"/>
      <c r="F94" s="125"/>
      <c r="G94" s="125"/>
      <c r="H94" s="125"/>
      <c r="I94" s="125"/>
      <c r="J94" s="134" t="s">
        <v>96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97</v>
      </c>
      <c r="D96" s="34"/>
      <c r="E96" s="34"/>
      <c r="F96" s="34"/>
      <c r="G96" s="34"/>
      <c r="H96" s="34"/>
      <c r="I96" s="34"/>
      <c r="J96" s="92">
        <f>J124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36"/>
      <c r="C97" s="9"/>
      <c r="D97" s="137" t="s">
        <v>99</v>
      </c>
      <c r="E97" s="138"/>
      <c r="F97" s="138"/>
      <c r="G97" s="138"/>
      <c r="H97" s="138"/>
      <c r="I97" s="138"/>
      <c r="J97" s="139">
        <f>J125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100</v>
      </c>
      <c r="E98" s="142"/>
      <c r="F98" s="142"/>
      <c r="G98" s="142"/>
      <c r="H98" s="142"/>
      <c r="I98" s="142"/>
      <c r="J98" s="143">
        <f>J126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101</v>
      </c>
      <c r="E99" s="142"/>
      <c r="F99" s="142"/>
      <c r="G99" s="142"/>
      <c r="H99" s="142"/>
      <c r="I99" s="142"/>
      <c r="J99" s="143">
        <f>J133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102</v>
      </c>
      <c r="E100" s="142"/>
      <c r="F100" s="142"/>
      <c r="G100" s="142"/>
      <c r="H100" s="142"/>
      <c r="I100" s="142"/>
      <c r="J100" s="143">
        <f>J146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103</v>
      </c>
      <c r="E101" s="142"/>
      <c r="F101" s="142"/>
      <c r="G101" s="142"/>
      <c r="H101" s="142"/>
      <c r="I101" s="142"/>
      <c r="J101" s="143">
        <f>J163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104</v>
      </c>
      <c r="E102" s="138"/>
      <c r="F102" s="138"/>
      <c r="G102" s="138"/>
      <c r="H102" s="138"/>
      <c r="I102" s="138"/>
      <c r="J102" s="139">
        <f>J172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36"/>
      <c r="C103" s="9"/>
      <c r="D103" s="137" t="s">
        <v>105</v>
      </c>
      <c r="E103" s="138"/>
      <c r="F103" s="138"/>
      <c r="G103" s="138"/>
      <c r="H103" s="138"/>
      <c r="I103" s="138"/>
      <c r="J103" s="139">
        <f>J174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0"/>
      <c r="C104" s="10"/>
      <c r="D104" s="141" t="s">
        <v>106</v>
      </c>
      <c r="E104" s="142"/>
      <c r="F104" s="142"/>
      <c r="G104" s="142"/>
      <c r="H104" s="142"/>
      <c r="I104" s="142"/>
      <c r="J104" s="143">
        <f>J175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107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16</v>
      </c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6.25" customHeight="1">
      <c r="A114" s="34"/>
      <c r="B114" s="35"/>
      <c r="C114" s="34"/>
      <c r="D114" s="34"/>
      <c r="E114" s="117" t="str">
        <f>E7</f>
        <v>Rekonstrukce velké herny pro zájmové vzdělávání v pavilonu C – ZŠ TRUTNOV – Horní Staré Město</v>
      </c>
      <c r="F114" s="28"/>
      <c r="G114" s="28"/>
      <c r="H114" s="28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92</v>
      </c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3" t="str">
        <f>E9</f>
        <v>UT - Vytápění</v>
      </c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20</v>
      </c>
      <c r="D118" s="34"/>
      <c r="E118" s="34"/>
      <c r="F118" s="23" t="str">
        <f>F12</f>
        <v>ZŠ TRUTNOV – Horní Staré Město</v>
      </c>
      <c r="G118" s="34"/>
      <c r="H118" s="34"/>
      <c r="I118" s="28" t="s">
        <v>22</v>
      </c>
      <c r="J118" s="65" t="str">
        <f>IF(J12="","",J12)</f>
        <v>30. 8. 2022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24</v>
      </c>
      <c r="D120" s="34"/>
      <c r="E120" s="34"/>
      <c r="F120" s="23" t="str">
        <f>E15</f>
        <v xml:space="preserve"> </v>
      </c>
      <c r="G120" s="34"/>
      <c r="H120" s="34"/>
      <c r="I120" s="28" t="s">
        <v>30</v>
      </c>
      <c r="J120" s="32" t="str">
        <f>E21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28</v>
      </c>
      <c r="D121" s="34"/>
      <c r="E121" s="34"/>
      <c r="F121" s="23" t="str">
        <f>IF(E18="","",E18)</f>
        <v>Vyplň údaj</v>
      </c>
      <c r="G121" s="34"/>
      <c r="H121" s="34"/>
      <c r="I121" s="28" t="s">
        <v>32</v>
      </c>
      <c r="J121" s="32" t="str">
        <f>E24</f>
        <v xml:space="preserve"> 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44"/>
      <c r="B123" s="145"/>
      <c r="C123" s="146" t="s">
        <v>108</v>
      </c>
      <c r="D123" s="147" t="s">
        <v>59</v>
      </c>
      <c r="E123" s="147" t="s">
        <v>55</v>
      </c>
      <c r="F123" s="147" t="s">
        <v>56</v>
      </c>
      <c r="G123" s="147" t="s">
        <v>109</v>
      </c>
      <c r="H123" s="147" t="s">
        <v>110</v>
      </c>
      <c r="I123" s="147" t="s">
        <v>111</v>
      </c>
      <c r="J123" s="147" t="s">
        <v>96</v>
      </c>
      <c r="K123" s="148" t="s">
        <v>112</v>
      </c>
      <c r="L123" s="149"/>
      <c r="M123" s="82" t="s">
        <v>1</v>
      </c>
      <c r="N123" s="83" t="s">
        <v>38</v>
      </c>
      <c r="O123" s="83" t="s">
        <v>113</v>
      </c>
      <c r="P123" s="83" t="s">
        <v>114</v>
      </c>
      <c r="Q123" s="83" t="s">
        <v>115</v>
      </c>
      <c r="R123" s="83" t="s">
        <v>116</v>
      </c>
      <c r="S123" s="83" t="s">
        <v>117</v>
      </c>
      <c r="T123" s="84" t="s">
        <v>118</v>
      </c>
      <c r="U123" s="144"/>
      <c r="V123" s="144"/>
      <c r="W123" s="144"/>
      <c r="X123" s="144"/>
      <c r="Y123" s="144"/>
      <c r="Z123" s="144"/>
      <c r="AA123" s="144"/>
      <c r="AB123" s="144"/>
      <c r="AC123" s="144"/>
      <c r="AD123" s="144"/>
      <c r="AE123" s="144"/>
    </row>
    <row r="124" s="2" customFormat="1" ht="22.8" customHeight="1">
      <c r="A124" s="34"/>
      <c r="B124" s="35"/>
      <c r="C124" s="89" t="s">
        <v>119</v>
      </c>
      <c r="D124" s="34"/>
      <c r="E124" s="34"/>
      <c r="F124" s="34"/>
      <c r="G124" s="34"/>
      <c r="H124" s="34"/>
      <c r="I124" s="34"/>
      <c r="J124" s="150">
        <f>BK124</f>
        <v>0</v>
      </c>
      <c r="K124" s="34"/>
      <c r="L124" s="35"/>
      <c r="M124" s="85"/>
      <c r="N124" s="69"/>
      <c r="O124" s="86"/>
      <c r="P124" s="151">
        <f>P125+P172+P174</f>
        <v>0</v>
      </c>
      <c r="Q124" s="86"/>
      <c r="R124" s="151">
        <f>R125+R172+R174</f>
        <v>1.0410471544000002</v>
      </c>
      <c r="S124" s="86"/>
      <c r="T124" s="152">
        <f>T125+T172+T174</f>
        <v>3.35554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73</v>
      </c>
      <c r="AU124" s="15" t="s">
        <v>98</v>
      </c>
      <c r="BK124" s="153">
        <f>BK125+BK172+BK174</f>
        <v>0</v>
      </c>
    </row>
    <row r="125" s="12" customFormat="1" ht="25.92" customHeight="1">
      <c r="A125" s="12"/>
      <c r="B125" s="154"/>
      <c r="C125" s="12"/>
      <c r="D125" s="155" t="s">
        <v>73</v>
      </c>
      <c r="E125" s="156" t="s">
        <v>120</v>
      </c>
      <c r="F125" s="156" t="s">
        <v>121</v>
      </c>
      <c r="G125" s="12"/>
      <c r="H125" s="12"/>
      <c r="I125" s="157"/>
      <c r="J125" s="158">
        <f>BK125</f>
        <v>0</v>
      </c>
      <c r="K125" s="12"/>
      <c r="L125" s="154"/>
      <c r="M125" s="159"/>
      <c r="N125" s="160"/>
      <c r="O125" s="160"/>
      <c r="P125" s="161">
        <f>P126+P133+P146+P163</f>
        <v>0</v>
      </c>
      <c r="Q125" s="160"/>
      <c r="R125" s="161">
        <f>R126+R133+R146+R163</f>
        <v>1.0410471544000002</v>
      </c>
      <c r="S125" s="160"/>
      <c r="T125" s="162">
        <f>T126+T133+T146+T163</f>
        <v>3.35554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5" t="s">
        <v>84</v>
      </c>
      <c r="AT125" s="163" t="s">
        <v>73</v>
      </c>
      <c r="AU125" s="163" t="s">
        <v>74</v>
      </c>
      <c r="AY125" s="155" t="s">
        <v>122</v>
      </c>
      <c r="BK125" s="164">
        <f>BK126+BK133+BK146+BK163</f>
        <v>0</v>
      </c>
    </row>
    <row r="126" s="12" customFormat="1" ht="22.8" customHeight="1">
      <c r="A126" s="12"/>
      <c r="B126" s="154"/>
      <c r="C126" s="12"/>
      <c r="D126" s="155" t="s">
        <v>73</v>
      </c>
      <c r="E126" s="165" t="s">
        <v>123</v>
      </c>
      <c r="F126" s="165" t="s">
        <v>124</v>
      </c>
      <c r="G126" s="12"/>
      <c r="H126" s="12"/>
      <c r="I126" s="157"/>
      <c r="J126" s="166">
        <f>BK126</f>
        <v>0</v>
      </c>
      <c r="K126" s="12"/>
      <c r="L126" s="154"/>
      <c r="M126" s="159"/>
      <c r="N126" s="160"/>
      <c r="O126" s="160"/>
      <c r="P126" s="161">
        <f>SUM(P127:P132)</f>
        <v>0</v>
      </c>
      <c r="Q126" s="160"/>
      <c r="R126" s="161">
        <f>SUM(R127:R132)</f>
        <v>0.092846800000000007</v>
      </c>
      <c r="S126" s="160"/>
      <c r="T126" s="162">
        <f>SUM(T127:T132)</f>
        <v>0.46789999999999998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5" t="s">
        <v>84</v>
      </c>
      <c r="AT126" s="163" t="s">
        <v>73</v>
      </c>
      <c r="AU126" s="163" t="s">
        <v>82</v>
      </c>
      <c r="AY126" s="155" t="s">
        <v>122</v>
      </c>
      <c r="BK126" s="164">
        <f>SUM(BK127:BK132)</f>
        <v>0</v>
      </c>
    </row>
    <row r="127" s="2" customFormat="1" ht="24.15" customHeight="1">
      <c r="A127" s="34"/>
      <c r="B127" s="167"/>
      <c r="C127" s="168" t="s">
        <v>82</v>
      </c>
      <c r="D127" s="168" t="s">
        <v>125</v>
      </c>
      <c r="E127" s="169" t="s">
        <v>126</v>
      </c>
      <c r="F127" s="170" t="s">
        <v>127</v>
      </c>
      <c r="G127" s="171" t="s">
        <v>128</v>
      </c>
      <c r="H127" s="172">
        <v>5</v>
      </c>
      <c r="I127" s="173"/>
      <c r="J127" s="174">
        <f>ROUND(I127*H127,2)</f>
        <v>0</v>
      </c>
      <c r="K127" s="170" t="s">
        <v>129</v>
      </c>
      <c r="L127" s="35"/>
      <c r="M127" s="175" t="s">
        <v>1</v>
      </c>
      <c r="N127" s="176" t="s">
        <v>39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0.093579999999999997</v>
      </c>
      <c r="T127" s="178">
        <f>S127*H127</f>
        <v>0.46789999999999998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130</v>
      </c>
      <c r="AT127" s="179" t="s">
        <v>125</v>
      </c>
      <c r="AU127" s="179" t="s">
        <v>84</v>
      </c>
      <c r="AY127" s="15" t="s">
        <v>122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82</v>
      </c>
      <c r="BK127" s="180">
        <f>ROUND(I127*H127,2)</f>
        <v>0</v>
      </c>
      <c r="BL127" s="15" t="s">
        <v>130</v>
      </c>
      <c r="BM127" s="179" t="s">
        <v>131</v>
      </c>
    </row>
    <row r="128" s="2" customFormat="1" ht="24.15" customHeight="1">
      <c r="A128" s="34"/>
      <c r="B128" s="167"/>
      <c r="C128" s="168" t="s">
        <v>84</v>
      </c>
      <c r="D128" s="168" t="s">
        <v>125</v>
      </c>
      <c r="E128" s="169" t="s">
        <v>132</v>
      </c>
      <c r="F128" s="170" t="s">
        <v>133</v>
      </c>
      <c r="G128" s="171" t="s">
        <v>134</v>
      </c>
      <c r="H128" s="172">
        <v>2</v>
      </c>
      <c r="I128" s="173"/>
      <c r="J128" s="174">
        <f>ROUND(I128*H128,2)</f>
        <v>0</v>
      </c>
      <c r="K128" s="170" t="s">
        <v>129</v>
      </c>
      <c r="L128" s="35"/>
      <c r="M128" s="175" t="s">
        <v>1</v>
      </c>
      <c r="N128" s="176" t="s">
        <v>39</v>
      </c>
      <c r="O128" s="73"/>
      <c r="P128" s="177">
        <f>O128*H128</f>
        <v>0</v>
      </c>
      <c r="Q128" s="177">
        <v>0.0409104</v>
      </c>
      <c r="R128" s="177">
        <f>Q128*H128</f>
        <v>0.081820799999999999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130</v>
      </c>
      <c r="AT128" s="179" t="s">
        <v>125</v>
      </c>
      <c r="AU128" s="179" t="s">
        <v>84</v>
      </c>
      <c r="AY128" s="15" t="s">
        <v>122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82</v>
      </c>
      <c r="BK128" s="180">
        <f>ROUND(I128*H128,2)</f>
        <v>0</v>
      </c>
      <c r="BL128" s="15" t="s">
        <v>130</v>
      </c>
      <c r="BM128" s="179" t="s">
        <v>135</v>
      </c>
    </row>
    <row r="129" s="2" customFormat="1" ht="24.15" customHeight="1">
      <c r="A129" s="34"/>
      <c r="B129" s="167"/>
      <c r="C129" s="168" t="s">
        <v>136</v>
      </c>
      <c r="D129" s="168" t="s">
        <v>125</v>
      </c>
      <c r="E129" s="169" t="s">
        <v>137</v>
      </c>
      <c r="F129" s="170" t="s">
        <v>138</v>
      </c>
      <c r="G129" s="171" t="s">
        <v>134</v>
      </c>
      <c r="H129" s="172">
        <v>6</v>
      </c>
      <c r="I129" s="173"/>
      <c r="J129" s="174">
        <f>ROUND(I129*H129,2)</f>
        <v>0</v>
      </c>
      <c r="K129" s="170" t="s">
        <v>129</v>
      </c>
      <c r="L129" s="35"/>
      <c r="M129" s="175" t="s">
        <v>1</v>
      </c>
      <c r="N129" s="176" t="s">
        <v>39</v>
      </c>
      <c r="O129" s="73"/>
      <c r="P129" s="177">
        <f>O129*H129</f>
        <v>0</v>
      </c>
      <c r="Q129" s="177">
        <v>0.00067100000000000005</v>
      </c>
      <c r="R129" s="177">
        <f>Q129*H129</f>
        <v>0.0040260000000000001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130</v>
      </c>
      <c r="AT129" s="179" t="s">
        <v>125</v>
      </c>
      <c r="AU129" s="179" t="s">
        <v>84</v>
      </c>
      <c r="AY129" s="15" t="s">
        <v>122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82</v>
      </c>
      <c r="BK129" s="180">
        <f>ROUND(I129*H129,2)</f>
        <v>0</v>
      </c>
      <c r="BL129" s="15" t="s">
        <v>130</v>
      </c>
      <c r="BM129" s="179" t="s">
        <v>139</v>
      </c>
    </row>
    <row r="130" s="2" customFormat="1" ht="24.15" customHeight="1">
      <c r="A130" s="34"/>
      <c r="B130" s="167"/>
      <c r="C130" s="168" t="s">
        <v>140</v>
      </c>
      <c r="D130" s="168" t="s">
        <v>125</v>
      </c>
      <c r="E130" s="169" t="s">
        <v>141</v>
      </c>
      <c r="F130" s="170" t="s">
        <v>142</v>
      </c>
      <c r="G130" s="171" t="s">
        <v>134</v>
      </c>
      <c r="H130" s="172">
        <v>2</v>
      </c>
      <c r="I130" s="173"/>
      <c r="J130" s="174">
        <f>ROUND(I130*H130,2)</f>
        <v>0</v>
      </c>
      <c r="K130" s="170" t="s">
        <v>129</v>
      </c>
      <c r="L130" s="35"/>
      <c r="M130" s="175" t="s">
        <v>1</v>
      </c>
      <c r="N130" s="176" t="s">
        <v>39</v>
      </c>
      <c r="O130" s="73"/>
      <c r="P130" s="177">
        <f>O130*H130</f>
        <v>0</v>
      </c>
      <c r="Q130" s="177">
        <v>0.0035000000000000001</v>
      </c>
      <c r="R130" s="177">
        <f>Q130*H130</f>
        <v>0.0070000000000000001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130</v>
      </c>
      <c r="AT130" s="179" t="s">
        <v>125</v>
      </c>
      <c r="AU130" s="179" t="s">
        <v>84</v>
      </c>
      <c r="AY130" s="15" t="s">
        <v>122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82</v>
      </c>
      <c r="BK130" s="180">
        <f>ROUND(I130*H130,2)</f>
        <v>0</v>
      </c>
      <c r="BL130" s="15" t="s">
        <v>130</v>
      </c>
      <c r="BM130" s="179" t="s">
        <v>143</v>
      </c>
    </row>
    <row r="131" s="2" customFormat="1" ht="37.8" customHeight="1">
      <c r="A131" s="34"/>
      <c r="B131" s="167"/>
      <c r="C131" s="168" t="s">
        <v>144</v>
      </c>
      <c r="D131" s="168" t="s">
        <v>125</v>
      </c>
      <c r="E131" s="169" t="s">
        <v>145</v>
      </c>
      <c r="F131" s="170" t="s">
        <v>146</v>
      </c>
      <c r="G131" s="171" t="s">
        <v>147</v>
      </c>
      <c r="H131" s="172">
        <v>0.092999999999999999</v>
      </c>
      <c r="I131" s="173"/>
      <c r="J131" s="174">
        <f>ROUND(I131*H131,2)</f>
        <v>0</v>
      </c>
      <c r="K131" s="170" t="s">
        <v>148</v>
      </c>
      <c r="L131" s="35"/>
      <c r="M131" s="175" t="s">
        <v>1</v>
      </c>
      <c r="N131" s="176" t="s">
        <v>39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130</v>
      </c>
      <c r="AT131" s="179" t="s">
        <v>125</v>
      </c>
      <c r="AU131" s="179" t="s">
        <v>84</v>
      </c>
      <c r="AY131" s="15" t="s">
        <v>122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82</v>
      </c>
      <c r="BK131" s="180">
        <f>ROUND(I131*H131,2)</f>
        <v>0</v>
      </c>
      <c r="BL131" s="15" t="s">
        <v>130</v>
      </c>
      <c r="BM131" s="179" t="s">
        <v>149</v>
      </c>
    </row>
    <row r="132" s="2" customFormat="1" ht="44.25" customHeight="1">
      <c r="A132" s="34"/>
      <c r="B132" s="167"/>
      <c r="C132" s="168" t="s">
        <v>150</v>
      </c>
      <c r="D132" s="168" t="s">
        <v>125</v>
      </c>
      <c r="E132" s="169" t="s">
        <v>151</v>
      </c>
      <c r="F132" s="170" t="s">
        <v>152</v>
      </c>
      <c r="G132" s="171" t="s">
        <v>147</v>
      </c>
      <c r="H132" s="172">
        <v>0.047</v>
      </c>
      <c r="I132" s="173"/>
      <c r="J132" s="174">
        <f>ROUND(I132*H132,2)</f>
        <v>0</v>
      </c>
      <c r="K132" s="170" t="s">
        <v>129</v>
      </c>
      <c r="L132" s="35"/>
      <c r="M132" s="175" t="s">
        <v>1</v>
      </c>
      <c r="N132" s="176" t="s">
        <v>39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130</v>
      </c>
      <c r="AT132" s="179" t="s">
        <v>125</v>
      </c>
      <c r="AU132" s="179" t="s">
        <v>84</v>
      </c>
      <c r="AY132" s="15" t="s">
        <v>122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82</v>
      </c>
      <c r="BK132" s="180">
        <f>ROUND(I132*H132,2)</f>
        <v>0</v>
      </c>
      <c r="BL132" s="15" t="s">
        <v>130</v>
      </c>
      <c r="BM132" s="179" t="s">
        <v>153</v>
      </c>
    </row>
    <row r="133" s="12" customFormat="1" ht="22.8" customHeight="1">
      <c r="A133" s="12"/>
      <c r="B133" s="154"/>
      <c r="C133" s="12"/>
      <c r="D133" s="155" t="s">
        <v>73</v>
      </c>
      <c r="E133" s="165" t="s">
        <v>154</v>
      </c>
      <c r="F133" s="165" t="s">
        <v>155</v>
      </c>
      <c r="G133" s="12"/>
      <c r="H133" s="12"/>
      <c r="I133" s="157"/>
      <c r="J133" s="166">
        <f>BK133</f>
        <v>0</v>
      </c>
      <c r="K133" s="12"/>
      <c r="L133" s="154"/>
      <c r="M133" s="159"/>
      <c r="N133" s="160"/>
      <c r="O133" s="160"/>
      <c r="P133" s="161">
        <f>SUM(P134:P145)</f>
        <v>0</v>
      </c>
      <c r="Q133" s="160"/>
      <c r="R133" s="161">
        <f>SUM(R134:R145)</f>
        <v>0.35228769999999998</v>
      </c>
      <c r="S133" s="160"/>
      <c r="T133" s="162">
        <f>SUM(T134:T145)</f>
        <v>0.70280000000000009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5" t="s">
        <v>84</v>
      </c>
      <c r="AT133" s="163" t="s">
        <v>73</v>
      </c>
      <c r="AU133" s="163" t="s">
        <v>82</v>
      </c>
      <c r="AY133" s="155" t="s">
        <v>122</v>
      </c>
      <c r="BK133" s="164">
        <f>SUM(BK134:BK145)</f>
        <v>0</v>
      </c>
    </row>
    <row r="134" s="2" customFormat="1" ht="24.15" customHeight="1">
      <c r="A134" s="34"/>
      <c r="B134" s="167"/>
      <c r="C134" s="168" t="s">
        <v>156</v>
      </c>
      <c r="D134" s="168" t="s">
        <v>125</v>
      </c>
      <c r="E134" s="169" t="s">
        <v>157</v>
      </c>
      <c r="F134" s="170" t="s">
        <v>158</v>
      </c>
      <c r="G134" s="171" t="s">
        <v>128</v>
      </c>
      <c r="H134" s="172">
        <v>50</v>
      </c>
      <c r="I134" s="173"/>
      <c r="J134" s="174">
        <f>ROUND(I134*H134,2)</f>
        <v>0</v>
      </c>
      <c r="K134" s="170" t="s">
        <v>129</v>
      </c>
      <c r="L134" s="35"/>
      <c r="M134" s="175" t="s">
        <v>1</v>
      </c>
      <c r="N134" s="176" t="s">
        <v>39</v>
      </c>
      <c r="O134" s="73"/>
      <c r="P134" s="177">
        <f>O134*H134</f>
        <v>0</v>
      </c>
      <c r="Q134" s="177">
        <v>1.995E-05</v>
      </c>
      <c r="R134" s="177">
        <f>Q134*H134</f>
        <v>0.00099750000000000012</v>
      </c>
      <c r="S134" s="177">
        <v>0.0032000000000000002</v>
      </c>
      <c r="T134" s="178">
        <f>S134*H134</f>
        <v>0.16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130</v>
      </c>
      <c r="AT134" s="179" t="s">
        <v>125</v>
      </c>
      <c r="AU134" s="179" t="s">
        <v>84</v>
      </c>
      <c r="AY134" s="15" t="s">
        <v>122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82</v>
      </c>
      <c r="BK134" s="180">
        <f>ROUND(I134*H134,2)</f>
        <v>0</v>
      </c>
      <c r="BL134" s="15" t="s">
        <v>130</v>
      </c>
      <c r="BM134" s="179" t="s">
        <v>159</v>
      </c>
    </row>
    <row r="135" s="2" customFormat="1" ht="24.15" customHeight="1">
      <c r="A135" s="34"/>
      <c r="B135" s="167"/>
      <c r="C135" s="168" t="s">
        <v>160</v>
      </c>
      <c r="D135" s="168" t="s">
        <v>125</v>
      </c>
      <c r="E135" s="169" t="s">
        <v>161</v>
      </c>
      <c r="F135" s="170" t="s">
        <v>162</v>
      </c>
      <c r="G135" s="171" t="s">
        <v>128</v>
      </c>
      <c r="H135" s="172">
        <v>50</v>
      </c>
      <c r="I135" s="173"/>
      <c r="J135" s="174">
        <f>ROUND(I135*H135,2)</f>
        <v>0</v>
      </c>
      <c r="K135" s="170" t="s">
        <v>129</v>
      </c>
      <c r="L135" s="35"/>
      <c r="M135" s="175" t="s">
        <v>1</v>
      </c>
      <c r="N135" s="176" t="s">
        <v>39</v>
      </c>
      <c r="O135" s="73"/>
      <c r="P135" s="177">
        <f>O135*H135</f>
        <v>0</v>
      </c>
      <c r="Q135" s="177">
        <v>5.0000000000000002E-05</v>
      </c>
      <c r="R135" s="177">
        <f>Q135*H135</f>
        <v>0.0025000000000000001</v>
      </c>
      <c r="S135" s="177">
        <v>0.0053200000000000001</v>
      </c>
      <c r="T135" s="178">
        <f>S135*H135</f>
        <v>0.26600000000000001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130</v>
      </c>
      <c r="AT135" s="179" t="s">
        <v>125</v>
      </c>
      <c r="AU135" s="179" t="s">
        <v>84</v>
      </c>
      <c r="AY135" s="15" t="s">
        <v>122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82</v>
      </c>
      <c r="BK135" s="180">
        <f>ROUND(I135*H135,2)</f>
        <v>0</v>
      </c>
      <c r="BL135" s="15" t="s">
        <v>130</v>
      </c>
      <c r="BM135" s="179" t="s">
        <v>163</v>
      </c>
    </row>
    <row r="136" s="2" customFormat="1" ht="24.15" customHeight="1">
      <c r="A136" s="34"/>
      <c r="B136" s="167"/>
      <c r="C136" s="168" t="s">
        <v>164</v>
      </c>
      <c r="D136" s="168" t="s">
        <v>125</v>
      </c>
      <c r="E136" s="169" t="s">
        <v>165</v>
      </c>
      <c r="F136" s="170" t="s">
        <v>166</v>
      </c>
      <c r="G136" s="171" t="s">
        <v>128</v>
      </c>
      <c r="H136" s="172">
        <v>20</v>
      </c>
      <c r="I136" s="173"/>
      <c r="J136" s="174">
        <f>ROUND(I136*H136,2)</f>
        <v>0</v>
      </c>
      <c r="K136" s="170" t="s">
        <v>129</v>
      </c>
      <c r="L136" s="35"/>
      <c r="M136" s="175" t="s">
        <v>1</v>
      </c>
      <c r="N136" s="176" t="s">
        <v>39</v>
      </c>
      <c r="O136" s="73"/>
      <c r="P136" s="177">
        <f>O136*H136</f>
        <v>0</v>
      </c>
      <c r="Q136" s="177">
        <v>0.00010000000000000001</v>
      </c>
      <c r="R136" s="177">
        <f>Q136*H136</f>
        <v>0.002</v>
      </c>
      <c r="S136" s="177">
        <v>0.01384</v>
      </c>
      <c r="T136" s="178">
        <f>S136*H136</f>
        <v>0.27679999999999999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130</v>
      </c>
      <c r="AT136" s="179" t="s">
        <v>125</v>
      </c>
      <c r="AU136" s="179" t="s">
        <v>84</v>
      </c>
      <c r="AY136" s="15" t="s">
        <v>122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82</v>
      </c>
      <c r="BK136" s="180">
        <f>ROUND(I136*H136,2)</f>
        <v>0</v>
      </c>
      <c r="BL136" s="15" t="s">
        <v>130</v>
      </c>
      <c r="BM136" s="179" t="s">
        <v>167</v>
      </c>
    </row>
    <row r="137" s="2" customFormat="1" ht="37.8" customHeight="1">
      <c r="A137" s="34"/>
      <c r="B137" s="167"/>
      <c r="C137" s="168" t="s">
        <v>168</v>
      </c>
      <c r="D137" s="168" t="s">
        <v>125</v>
      </c>
      <c r="E137" s="169" t="s">
        <v>169</v>
      </c>
      <c r="F137" s="170" t="s">
        <v>170</v>
      </c>
      <c r="G137" s="171" t="s">
        <v>128</v>
      </c>
      <c r="H137" s="172">
        <v>120</v>
      </c>
      <c r="I137" s="173"/>
      <c r="J137" s="174">
        <f>ROUND(I137*H137,2)</f>
        <v>0</v>
      </c>
      <c r="K137" s="170" t="s">
        <v>129</v>
      </c>
      <c r="L137" s="35"/>
      <c r="M137" s="175" t="s">
        <v>1</v>
      </c>
      <c r="N137" s="176" t="s">
        <v>39</v>
      </c>
      <c r="O137" s="73"/>
      <c r="P137" s="177">
        <f>O137*H137</f>
        <v>0</v>
      </c>
      <c r="Q137" s="177">
        <v>0.00050858000000000001</v>
      </c>
      <c r="R137" s="177">
        <f>Q137*H137</f>
        <v>0.061029600000000003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130</v>
      </c>
      <c r="AT137" s="179" t="s">
        <v>125</v>
      </c>
      <c r="AU137" s="179" t="s">
        <v>84</v>
      </c>
      <c r="AY137" s="15" t="s">
        <v>122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82</v>
      </c>
      <c r="BK137" s="180">
        <f>ROUND(I137*H137,2)</f>
        <v>0</v>
      </c>
      <c r="BL137" s="15" t="s">
        <v>130</v>
      </c>
      <c r="BM137" s="179" t="s">
        <v>171</v>
      </c>
    </row>
    <row r="138" s="2" customFormat="1" ht="37.8" customHeight="1">
      <c r="A138" s="34"/>
      <c r="B138" s="167"/>
      <c r="C138" s="168" t="s">
        <v>172</v>
      </c>
      <c r="D138" s="168" t="s">
        <v>125</v>
      </c>
      <c r="E138" s="169" t="s">
        <v>173</v>
      </c>
      <c r="F138" s="170" t="s">
        <v>174</v>
      </c>
      <c r="G138" s="171" t="s">
        <v>128</v>
      </c>
      <c r="H138" s="172">
        <v>30</v>
      </c>
      <c r="I138" s="173"/>
      <c r="J138" s="174">
        <f>ROUND(I138*H138,2)</f>
        <v>0</v>
      </c>
      <c r="K138" s="170" t="s">
        <v>129</v>
      </c>
      <c r="L138" s="35"/>
      <c r="M138" s="175" t="s">
        <v>1</v>
      </c>
      <c r="N138" s="176" t="s">
        <v>39</v>
      </c>
      <c r="O138" s="73"/>
      <c r="P138" s="177">
        <f>O138*H138</f>
        <v>0</v>
      </c>
      <c r="Q138" s="177">
        <v>0.00061852000000000001</v>
      </c>
      <c r="R138" s="177">
        <f>Q138*H138</f>
        <v>0.018555599999999998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130</v>
      </c>
      <c r="AT138" s="179" t="s">
        <v>125</v>
      </c>
      <c r="AU138" s="179" t="s">
        <v>84</v>
      </c>
      <c r="AY138" s="15" t="s">
        <v>122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82</v>
      </c>
      <c r="BK138" s="180">
        <f>ROUND(I138*H138,2)</f>
        <v>0</v>
      </c>
      <c r="BL138" s="15" t="s">
        <v>130</v>
      </c>
      <c r="BM138" s="179" t="s">
        <v>175</v>
      </c>
    </row>
    <row r="139" s="2" customFormat="1" ht="37.8" customHeight="1">
      <c r="A139" s="34"/>
      <c r="B139" s="167"/>
      <c r="C139" s="168" t="s">
        <v>176</v>
      </c>
      <c r="D139" s="168" t="s">
        <v>125</v>
      </c>
      <c r="E139" s="169" t="s">
        <v>177</v>
      </c>
      <c r="F139" s="170" t="s">
        <v>178</v>
      </c>
      <c r="G139" s="171" t="s">
        <v>128</v>
      </c>
      <c r="H139" s="172">
        <v>70</v>
      </c>
      <c r="I139" s="173"/>
      <c r="J139" s="174">
        <f>ROUND(I139*H139,2)</f>
        <v>0</v>
      </c>
      <c r="K139" s="170" t="s">
        <v>129</v>
      </c>
      <c r="L139" s="35"/>
      <c r="M139" s="175" t="s">
        <v>1</v>
      </c>
      <c r="N139" s="176" t="s">
        <v>39</v>
      </c>
      <c r="O139" s="73"/>
      <c r="P139" s="177">
        <f>O139*H139</f>
        <v>0</v>
      </c>
      <c r="Q139" s="177">
        <v>0.00094737</v>
      </c>
      <c r="R139" s="177">
        <f>Q139*H139</f>
        <v>0.066315899999999997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130</v>
      </c>
      <c r="AT139" s="179" t="s">
        <v>125</v>
      </c>
      <c r="AU139" s="179" t="s">
        <v>84</v>
      </c>
      <c r="AY139" s="15" t="s">
        <v>122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82</v>
      </c>
      <c r="BK139" s="180">
        <f>ROUND(I139*H139,2)</f>
        <v>0</v>
      </c>
      <c r="BL139" s="15" t="s">
        <v>130</v>
      </c>
      <c r="BM139" s="179" t="s">
        <v>179</v>
      </c>
    </row>
    <row r="140" s="2" customFormat="1" ht="37.8" customHeight="1">
      <c r="A140" s="34"/>
      <c r="B140" s="167"/>
      <c r="C140" s="168" t="s">
        <v>180</v>
      </c>
      <c r="D140" s="168" t="s">
        <v>125</v>
      </c>
      <c r="E140" s="169" t="s">
        <v>181</v>
      </c>
      <c r="F140" s="170" t="s">
        <v>182</v>
      </c>
      <c r="G140" s="171" t="s">
        <v>128</v>
      </c>
      <c r="H140" s="172">
        <v>90</v>
      </c>
      <c r="I140" s="173"/>
      <c r="J140" s="174">
        <f>ROUND(I140*H140,2)</f>
        <v>0</v>
      </c>
      <c r="K140" s="170" t="s">
        <v>129</v>
      </c>
      <c r="L140" s="35"/>
      <c r="M140" s="175" t="s">
        <v>1</v>
      </c>
      <c r="N140" s="176" t="s">
        <v>39</v>
      </c>
      <c r="O140" s="73"/>
      <c r="P140" s="177">
        <f>O140*H140</f>
        <v>0</v>
      </c>
      <c r="Q140" s="177">
        <v>0.0011921</v>
      </c>
      <c r="R140" s="177">
        <f>Q140*H140</f>
        <v>0.107289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130</v>
      </c>
      <c r="AT140" s="179" t="s">
        <v>125</v>
      </c>
      <c r="AU140" s="179" t="s">
        <v>84</v>
      </c>
      <c r="AY140" s="15" t="s">
        <v>122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82</v>
      </c>
      <c r="BK140" s="180">
        <f>ROUND(I140*H140,2)</f>
        <v>0</v>
      </c>
      <c r="BL140" s="15" t="s">
        <v>130</v>
      </c>
      <c r="BM140" s="179" t="s">
        <v>183</v>
      </c>
    </row>
    <row r="141" s="2" customFormat="1" ht="37.8" customHeight="1">
      <c r="A141" s="34"/>
      <c r="B141" s="167"/>
      <c r="C141" s="168" t="s">
        <v>184</v>
      </c>
      <c r="D141" s="168" t="s">
        <v>125</v>
      </c>
      <c r="E141" s="169" t="s">
        <v>185</v>
      </c>
      <c r="F141" s="170" t="s">
        <v>186</v>
      </c>
      <c r="G141" s="171" t="s">
        <v>128</v>
      </c>
      <c r="H141" s="172">
        <v>10</v>
      </c>
      <c r="I141" s="173"/>
      <c r="J141" s="174">
        <f>ROUND(I141*H141,2)</f>
        <v>0</v>
      </c>
      <c r="K141" s="170" t="s">
        <v>129</v>
      </c>
      <c r="L141" s="35"/>
      <c r="M141" s="175" t="s">
        <v>1</v>
      </c>
      <c r="N141" s="176" t="s">
        <v>39</v>
      </c>
      <c r="O141" s="73"/>
      <c r="P141" s="177">
        <f>O141*H141</f>
        <v>0</v>
      </c>
      <c r="Q141" s="177">
        <v>0.0057423099999999996</v>
      </c>
      <c r="R141" s="177">
        <f>Q141*H141</f>
        <v>0.057423099999999998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130</v>
      </c>
      <c r="AT141" s="179" t="s">
        <v>125</v>
      </c>
      <c r="AU141" s="179" t="s">
        <v>84</v>
      </c>
      <c r="AY141" s="15" t="s">
        <v>122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82</v>
      </c>
      <c r="BK141" s="180">
        <f>ROUND(I141*H141,2)</f>
        <v>0</v>
      </c>
      <c r="BL141" s="15" t="s">
        <v>130</v>
      </c>
      <c r="BM141" s="179" t="s">
        <v>187</v>
      </c>
    </row>
    <row r="142" s="2" customFormat="1" ht="21.75" customHeight="1">
      <c r="A142" s="34"/>
      <c r="B142" s="167"/>
      <c r="C142" s="168" t="s">
        <v>8</v>
      </c>
      <c r="D142" s="168" t="s">
        <v>125</v>
      </c>
      <c r="E142" s="169" t="s">
        <v>188</v>
      </c>
      <c r="F142" s="170" t="s">
        <v>189</v>
      </c>
      <c r="G142" s="171" t="s">
        <v>134</v>
      </c>
      <c r="H142" s="172">
        <v>2</v>
      </c>
      <c r="I142" s="173"/>
      <c r="J142" s="174">
        <f>ROUND(I142*H142,2)</f>
        <v>0</v>
      </c>
      <c r="K142" s="170" t="s">
        <v>1</v>
      </c>
      <c r="L142" s="35"/>
      <c r="M142" s="175" t="s">
        <v>1</v>
      </c>
      <c r="N142" s="176" t="s">
        <v>39</v>
      </c>
      <c r="O142" s="73"/>
      <c r="P142" s="177">
        <f>O142*H142</f>
        <v>0</v>
      </c>
      <c r="Q142" s="177">
        <v>3.0000000000000001E-05</v>
      </c>
      <c r="R142" s="177">
        <f>Q142*H142</f>
        <v>6.0000000000000002E-05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130</v>
      </c>
      <c r="AT142" s="179" t="s">
        <v>125</v>
      </c>
      <c r="AU142" s="179" t="s">
        <v>84</v>
      </c>
      <c r="AY142" s="15" t="s">
        <v>122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82</v>
      </c>
      <c r="BK142" s="180">
        <f>ROUND(I142*H142,2)</f>
        <v>0</v>
      </c>
      <c r="BL142" s="15" t="s">
        <v>130</v>
      </c>
      <c r="BM142" s="179" t="s">
        <v>190</v>
      </c>
    </row>
    <row r="143" s="2" customFormat="1" ht="55.5" customHeight="1">
      <c r="A143" s="34"/>
      <c r="B143" s="167"/>
      <c r="C143" s="168" t="s">
        <v>130</v>
      </c>
      <c r="D143" s="168" t="s">
        <v>125</v>
      </c>
      <c r="E143" s="169" t="s">
        <v>191</v>
      </c>
      <c r="F143" s="170" t="s">
        <v>192</v>
      </c>
      <c r="G143" s="171" t="s">
        <v>128</v>
      </c>
      <c r="H143" s="172">
        <v>150</v>
      </c>
      <c r="I143" s="173"/>
      <c r="J143" s="174">
        <f>ROUND(I143*H143,2)</f>
        <v>0</v>
      </c>
      <c r="K143" s="170" t="s">
        <v>129</v>
      </c>
      <c r="L143" s="35"/>
      <c r="M143" s="175" t="s">
        <v>1</v>
      </c>
      <c r="N143" s="176" t="s">
        <v>39</v>
      </c>
      <c r="O143" s="73"/>
      <c r="P143" s="177">
        <f>O143*H143</f>
        <v>0</v>
      </c>
      <c r="Q143" s="177">
        <v>0.00024078000000000001</v>
      </c>
      <c r="R143" s="177">
        <f>Q143*H143</f>
        <v>0.036117000000000003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130</v>
      </c>
      <c r="AT143" s="179" t="s">
        <v>125</v>
      </c>
      <c r="AU143" s="179" t="s">
        <v>84</v>
      </c>
      <c r="AY143" s="15" t="s">
        <v>122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82</v>
      </c>
      <c r="BK143" s="180">
        <f>ROUND(I143*H143,2)</f>
        <v>0</v>
      </c>
      <c r="BL143" s="15" t="s">
        <v>130</v>
      </c>
      <c r="BM143" s="179" t="s">
        <v>193</v>
      </c>
    </row>
    <row r="144" s="2" customFormat="1" ht="37.8" customHeight="1">
      <c r="A144" s="34"/>
      <c r="B144" s="167"/>
      <c r="C144" s="168" t="s">
        <v>194</v>
      </c>
      <c r="D144" s="168" t="s">
        <v>125</v>
      </c>
      <c r="E144" s="169" t="s">
        <v>195</v>
      </c>
      <c r="F144" s="170" t="s">
        <v>196</v>
      </c>
      <c r="G144" s="171" t="s">
        <v>147</v>
      </c>
      <c r="H144" s="172">
        <v>0.70299999999999996</v>
      </c>
      <c r="I144" s="173"/>
      <c r="J144" s="174">
        <f>ROUND(I144*H144,2)</f>
        <v>0</v>
      </c>
      <c r="K144" s="170" t="s">
        <v>148</v>
      </c>
      <c r="L144" s="35"/>
      <c r="M144" s="175" t="s">
        <v>1</v>
      </c>
      <c r="N144" s="176" t="s">
        <v>39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130</v>
      </c>
      <c r="AT144" s="179" t="s">
        <v>125</v>
      </c>
      <c r="AU144" s="179" t="s">
        <v>84</v>
      </c>
      <c r="AY144" s="15" t="s">
        <v>122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82</v>
      </c>
      <c r="BK144" s="180">
        <f>ROUND(I144*H144,2)</f>
        <v>0</v>
      </c>
      <c r="BL144" s="15" t="s">
        <v>130</v>
      </c>
      <c r="BM144" s="179" t="s">
        <v>197</v>
      </c>
    </row>
    <row r="145" s="2" customFormat="1" ht="44.25" customHeight="1">
      <c r="A145" s="34"/>
      <c r="B145" s="167"/>
      <c r="C145" s="168" t="s">
        <v>198</v>
      </c>
      <c r="D145" s="168" t="s">
        <v>125</v>
      </c>
      <c r="E145" s="169" t="s">
        <v>199</v>
      </c>
      <c r="F145" s="170" t="s">
        <v>200</v>
      </c>
      <c r="G145" s="171" t="s">
        <v>147</v>
      </c>
      <c r="H145" s="172">
        <v>0.35199999999999998</v>
      </c>
      <c r="I145" s="173"/>
      <c r="J145" s="174">
        <f>ROUND(I145*H145,2)</f>
        <v>0</v>
      </c>
      <c r="K145" s="170" t="s">
        <v>129</v>
      </c>
      <c r="L145" s="35"/>
      <c r="M145" s="175" t="s">
        <v>1</v>
      </c>
      <c r="N145" s="176" t="s">
        <v>39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130</v>
      </c>
      <c r="AT145" s="179" t="s">
        <v>125</v>
      </c>
      <c r="AU145" s="179" t="s">
        <v>84</v>
      </c>
      <c r="AY145" s="15" t="s">
        <v>122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82</v>
      </c>
      <c r="BK145" s="180">
        <f>ROUND(I145*H145,2)</f>
        <v>0</v>
      </c>
      <c r="BL145" s="15" t="s">
        <v>130</v>
      </c>
      <c r="BM145" s="179" t="s">
        <v>201</v>
      </c>
    </row>
    <row r="146" s="12" customFormat="1" ht="22.8" customHeight="1">
      <c r="A146" s="12"/>
      <c r="B146" s="154"/>
      <c r="C146" s="12"/>
      <c r="D146" s="155" t="s">
        <v>73</v>
      </c>
      <c r="E146" s="165" t="s">
        <v>202</v>
      </c>
      <c r="F146" s="165" t="s">
        <v>203</v>
      </c>
      <c r="G146" s="12"/>
      <c r="H146" s="12"/>
      <c r="I146" s="157"/>
      <c r="J146" s="166">
        <f>BK146</f>
        <v>0</v>
      </c>
      <c r="K146" s="12"/>
      <c r="L146" s="154"/>
      <c r="M146" s="159"/>
      <c r="N146" s="160"/>
      <c r="O146" s="160"/>
      <c r="P146" s="161">
        <f>SUM(P147:P162)</f>
        <v>0</v>
      </c>
      <c r="Q146" s="160"/>
      <c r="R146" s="161">
        <f>SUM(R147:R162)</f>
        <v>0.15349265440000004</v>
      </c>
      <c r="S146" s="160"/>
      <c r="T146" s="162">
        <f>SUM(T147:T162)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5" t="s">
        <v>84</v>
      </c>
      <c r="AT146" s="163" t="s">
        <v>73</v>
      </c>
      <c r="AU146" s="163" t="s">
        <v>82</v>
      </c>
      <c r="AY146" s="155" t="s">
        <v>122</v>
      </c>
      <c r="BK146" s="164">
        <f>SUM(BK147:BK162)</f>
        <v>0</v>
      </c>
    </row>
    <row r="147" s="2" customFormat="1" ht="24.15" customHeight="1">
      <c r="A147" s="34"/>
      <c r="B147" s="167"/>
      <c r="C147" s="168" t="s">
        <v>204</v>
      </c>
      <c r="D147" s="168" t="s">
        <v>125</v>
      </c>
      <c r="E147" s="169" t="s">
        <v>205</v>
      </c>
      <c r="F147" s="170" t="s">
        <v>206</v>
      </c>
      <c r="G147" s="171" t="s">
        <v>207</v>
      </c>
      <c r="H147" s="172">
        <v>2</v>
      </c>
      <c r="I147" s="173"/>
      <c r="J147" s="174">
        <f>ROUND(I147*H147,2)</f>
        <v>0</v>
      </c>
      <c r="K147" s="170" t="s">
        <v>129</v>
      </c>
      <c r="L147" s="35"/>
      <c r="M147" s="175" t="s">
        <v>1</v>
      </c>
      <c r="N147" s="176" t="s">
        <v>39</v>
      </c>
      <c r="O147" s="73"/>
      <c r="P147" s="177">
        <f>O147*H147</f>
        <v>0</v>
      </c>
      <c r="Q147" s="177">
        <v>0.051057990499999997</v>
      </c>
      <c r="R147" s="177">
        <f>Q147*H147</f>
        <v>0.102115981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130</v>
      </c>
      <c r="AT147" s="179" t="s">
        <v>125</v>
      </c>
      <c r="AU147" s="179" t="s">
        <v>84</v>
      </c>
      <c r="AY147" s="15" t="s">
        <v>122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82</v>
      </c>
      <c r="BK147" s="180">
        <f>ROUND(I147*H147,2)</f>
        <v>0</v>
      </c>
      <c r="BL147" s="15" t="s">
        <v>130</v>
      </c>
      <c r="BM147" s="179" t="s">
        <v>208</v>
      </c>
    </row>
    <row r="148" s="2" customFormat="1" ht="37.8" customHeight="1">
      <c r="A148" s="34"/>
      <c r="B148" s="167"/>
      <c r="C148" s="168" t="s">
        <v>209</v>
      </c>
      <c r="D148" s="168" t="s">
        <v>125</v>
      </c>
      <c r="E148" s="169" t="s">
        <v>210</v>
      </c>
      <c r="F148" s="170" t="s">
        <v>211</v>
      </c>
      <c r="G148" s="171" t="s">
        <v>207</v>
      </c>
      <c r="H148" s="172">
        <v>2</v>
      </c>
      <c r="I148" s="173"/>
      <c r="J148" s="174">
        <f>ROUND(I148*H148,2)</f>
        <v>0</v>
      </c>
      <c r="K148" s="170" t="s">
        <v>129</v>
      </c>
      <c r="L148" s="35"/>
      <c r="M148" s="175" t="s">
        <v>1</v>
      </c>
      <c r="N148" s="176" t="s">
        <v>39</v>
      </c>
      <c r="O148" s="73"/>
      <c r="P148" s="177">
        <f>O148*H148</f>
        <v>0</v>
      </c>
      <c r="Q148" s="177">
        <v>0.016263990499999999</v>
      </c>
      <c r="R148" s="177">
        <f>Q148*H148</f>
        <v>0.032527980999999997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130</v>
      </c>
      <c r="AT148" s="179" t="s">
        <v>125</v>
      </c>
      <c r="AU148" s="179" t="s">
        <v>84</v>
      </c>
      <c r="AY148" s="15" t="s">
        <v>122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82</v>
      </c>
      <c r="BK148" s="180">
        <f>ROUND(I148*H148,2)</f>
        <v>0</v>
      </c>
      <c r="BL148" s="15" t="s">
        <v>130</v>
      </c>
      <c r="BM148" s="179" t="s">
        <v>212</v>
      </c>
    </row>
    <row r="149" s="2" customFormat="1" ht="21.75" customHeight="1">
      <c r="A149" s="34"/>
      <c r="B149" s="167"/>
      <c r="C149" s="168" t="s">
        <v>7</v>
      </c>
      <c r="D149" s="168" t="s">
        <v>125</v>
      </c>
      <c r="E149" s="169" t="s">
        <v>213</v>
      </c>
      <c r="F149" s="170" t="s">
        <v>214</v>
      </c>
      <c r="G149" s="171" t="s">
        <v>134</v>
      </c>
      <c r="H149" s="172">
        <v>13</v>
      </c>
      <c r="I149" s="173"/>
      <c r="J149" s="174">
        <f>ROUND(I149*H149,2)</f>
        <v>0</v>
      </c>
      <c r="K149" s="170" t="s">
        <v>129</v>
      </c>
      <c r="L149" s="35"/>
      <c r="M149" s="175" t="s">
        <v>1</v>
      </c>
      <c r="N149" s="176" t="s">
        <v>39</v>
      </c>
      <c r="O149" s="73"/>
      <c r="P149" s="177">
        <f>O149*H149</f>
        <v>0</v>
      </c>
      <c r="Q149" s="177">
        <v>7.8536999999999997E-05</v>
      </c>
      <c r="R149" s="177">
        <f>Q149*H149</f>
        <v>0.001020981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130</v>
      </c>
      <c r="AT149" s="179" t="s">
        <v>125</v>
      </c>
      <c r="AU149" s="179" t="s">
        <v>84</v>
      </c>
      <c r="AY149" s="15" t="s">
        <v>122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82</v>
      </c>
      <c r="BK149" s="180">
        <f>ROUND(I149*H149,2)</f>
        <v>0</v>
      </c>
      <c r="BL149" s="15" t="s">
        <v>130</v>
      </c>
      <c r="BM149" s="179" t="s">
        <v>215</v>
      </c>
    </row>
    <row r="150" s="2" customFormat="1" ht="33" customHeight="1">
      <c r="A150" s="34"/>
      <c r="B150" s="167"/>
      <c r="C150" s="168" t="s">
        <v>216</v>
      </c>
      <c r="D150" s="168" t="s">
        <v>125</v>
      </c>
      <c r="E150" s="169" t="s">
        <v>217</v>
      </c>
      <c r="F150" s="170" t="s">
        <v>218</v>
      </c>
      <c r="G150" s="171" t="s">
        <v>134</v>
      </c>
      <c r="H150" s="172">
        <v>13</v>
      </c>
      <c r="I150" s="173"/>
      <c r="J150" s="174">
        <f>ROUND(I150*H150,2)</f>
        <v>0</v>
      </c>
      <c r="K150" s="170" t="s">
        <v>1</v>
      </c>
      <c r="L150" s="35"/>
      <c r="M150" s="175" t="s">
        <v>1</v>
      </c>
      <c r="N150" s="176" t="s">
        <v>39</v>
      </c>
      <c r="O150" s="73"/>
      <c r="P150" s="177">
        <f>O150*H150</f>
        <v>0</v>
      </c>
      <c r="Q150" s="177">
        <v>8.0000000000000007E-05</v>
      </c>
      <c r="R150" s="177">
        <f>Q150*H150</f>
        <v>0.0010400000000000001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130</v>
      </c>
      <c r="AT150" s="179" t="s">
        <v>125</v>
      </c>
      <c r="AU150" s="179" t="s">
        <v>84</v>
      </c>
      <c r="AY150" s="15" t="s">
        <v>122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82</v>
      </c>
      <c r="BK150" s="180">
        <f>ROUND(I150*H150,2)</f>
        <v>0</v>
      </c>
      <c r="BL150" s="15" t="s">
        <v>130</v>
      </c>
      <c r="BM150" s="179" t="s">
        <v>219</v>
      </c>
    </row>
    <row r="151" s="2" customFormat="1" ht="24.15" customHeight="1">
      <c r="A151" s="34"/>
      <c r="B151" s="167"/>
      <c r="C151" s="168" t="s">
        <v>220</v>
      </c>
      <c r="D151" s="168" t="s">
        <v>125</v>
      </c>
      <c r="E151" s="169" t="s">
        <v>221</v>
      </c>
      <c r="F151" s="170" t="s">
        <v>222</v>
      </c>
      <c r="G151" s="171" t="s">
        <v>134</v>
      </c>
      <c r="H151" s="172">
        <v>6</v>
      </c>
      <c r="I151" s="173"/>
      <c r="J151" s="174">
        <f>ROUND(I151*H151,2)</f>
        <v>0</v>
      </c>
      <c r="K151" s="170" t="s">
        <v>129</v>
      </c>
      <c r="L151" s="35"/>
      <c r="M151" s="175" t="s">
        <v>1</v>
      </c>
      <c r="N151" s="176" t="s">
        <v>39</v>
      </c>
      <c r="O151" s="73"/>
      <c r="P151" s="177">
        <f>O151*H151</f>
        <v>0</v>
      </c>
      <c r="Q151" s="177">
        <v>0.00025125400000000002</v>
      </c>
      <c r="R151" s="177">
        <f>Q151*H151</f>
        <v>0.0015075240000000001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130</v>
      </c>
      <c r="AT151" s="179" t="s">
        <v>125</v>
      </c>
      <c r="AU151" s="179" t="s">
        <v>84</v>
      </c>
      <c r="AY151" s="15" t="s">
        <v>122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82</v>
      </c>
      <c r="BK151" s="180">
        <f>ROUND(I151*H151,2)</f>
        <v>0</v>
      </c>
      <c r="BL151" s="15" t="s">
        <v>130</v>
      </c>
      <c r="BM151" s="179" t="s">
        <v>223</v>
      </c>
    </row>
    <row r="152" s="2" customFormat="1" ht="24.15" customHeight="1">
      <c r="A152" s="34"/>
      <c r="B152" s="167"/>
      <c r="C152" s="168" t="s">
        <v>224</v>
      </c>
      <c r="D152" s="168" t="s">
        <v>125</v>
      </c>
      <c r="E152" s="169" t="s">
        <v>225</v>
      </c>
      <c r="F152" s="170" t="s">
        <v>226</v>
      </c>
      <c r="G152" s="171" t="s">
        <v>134</v>
      </c>
      <c r="H152" s="172">
        <v>2</v>
      </c>
      <c r="I152" s="173"/>
      <c r="J152" s="174">
        <f>ROUND(I152*H152,2)</f>
        <v>0</v>
      </c>
      <c r="K152" s="170" t="s">
        <v>148</v>
      </c>
      <c r="L152" s="35"/>
      <c r="M152" s="175" t="s">
        <v>1</v>
      </c>
      <c r="N152" s="176" t="s">
        <v>39</v>
      </c>
      <c r="O152" s="73"/>
      <c r="P152" s="177">
        <f>O152*H152</f>
        <v>0</v>
      </c>
      <c r="Q152" s="177">
        <v>0.00062</v>
      </c>
      <c r="R152" s="177">
        <f>Q152*H152</f>
        <v>0.00124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130</v>
      </c>
      <c r="AT152" s="179" t="s">
        <v>125</v>
      </c>
      <c r="AU152" s="179" t="s">
        <v>84</v>
      </c>
      <c r="AY152" s="15" t="s">
        <v>122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82</v>
      </c>
      <c r="BK152" s="180">
        <f>ROUND(I152*H152,2)</f>
        <v>0</v>
      </c>
      <c r="BL152" s="15" t="s">
        <v>130</v>
      </c>
      <c r="BM152" s="179" t="s">
        <v>227</v>
      </c>
    </row>
    <row r="153" s="2" customFormat="1" ht="37.8" customHeight="1">
      <c r="A153" s="34"/>
      <c r="B153" s="167"/>
      <c r="C153" s="168" t="s">
        <v>228</v>
      </c>
      <c r="D153" s="168" t="s">
        <v>125</v>
      </c>
      <c r="E153" s="169" t="s">
        <v>229</v>
      </c>
      <c r="F153" s="170" t="s">
        <v>230</v>
      </c>
      <c r="G153" s="171" t="s">
        <v>134</v>
      </c>
      <c r="H153" s="172">
        <v>14</v>
      </c>
      <c r="I153" s="173"/>
      <c r="J153" s="174">
        <f>ROUND(I153*H153,2)</f>
        <v>0</v>
      </c>
      <c r="K153" s="170" t="s">
        <v>129</v>
      </c>
      <c r="L153" s="35"/>
      <c r="M153" s="175" t="s">
        <v>1</v>
      </c>
      <c r="N153" s="176" t="s">
        <v>39</v>
      </c>
      <c r="O153" s="73"/>
      <c r="P153" s="177">
        <f>O153*H153</f>
        <v>0</v>
      </c>
      <c r="Q153" s="177">
        <v>0.00013999999999999999</v>
      </c>
      <c r="R153" s="177">
        <f>Q153*H153</f>
        <v>0.0019599999999999999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130</v>
      </c>
      <c r="AT153" s="179" t="s">
        <v>125</v>
      </c>
      <c r="AU153" s="179" t="s">
        <v>84</v>
      </c>
      <c r="AY153" s="15" t="s">
        <v>122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82</v>
      </c>
      <c r="BK153" s="180">
        <f>ROUND(I153*H153,2)</f>
        <v>0</v>
      </c>
      <c r="BL153" s="15" t="s">
        <v>130</v>
      </c>
      <c r="BM153" s="179" t="s">
        <v>231</v>
      </c>
    </row>
    <row r="154" s="2" customFormat="1" ht="21.75" customHeight="1">
      <c r="A154" s="34"/>
      <c r="B154" s="167"/>
      <c r="C154" s="168" t="s">
        <v>232</v>
      </c>
      <c r="D154" s="168" t="s">
        <v>125</v>
      </c>
      <c r="E154" s="169" t="s">
        <v>233</v>
      </c>
      <c r="F154" s="170" t="s">
        <v>234</v>
      </c>
      <c r="G154" s="171" t="s">
        <v>134</v>
      </c>
      <c r="H154" s="172">
        <v>2</v>
      </c>
      <c r="I154" s="173"/>
      <c r="J154" s="174">
        <f>ROUND(I154*H154,2)</f>
        <v>0</v>
      </c>
      <c r="K154" s="170" t="s">
        <v>129</v>
      </c>
      <c r="L154" s="35"/>
      <c r="M154" s="175" t="s">
        <v>1</v>
      </c>
      <c r="N154" s="176" t="s">
        <v>39</v>
      </c>
      <c r="O154" s="73"/>
      <c r="P154" s="177">
        <f>O154*H154</f>
        <v>0</v>
      </c>
      <c r="Q154" s="177">
        <v>0.00052957000000000004</v>
      </c>
      <c r="R154" s="177">
        <f>Q154*H154</f>
        <v>0.0010591400000000001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130</v>
      </c>
      <c r="AT154" s="179" t="s">
        <v>125</v>
      </c>
      <c r="AU154" s="179" t="s">
        <v>84</v>
      </c>
      <c r="AY154" s="15" t="s">
        <v>122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82</v>
      </c>
      <c r="BK154" s="180">
        <f>ROUND(I154*H154,2)</f>
        <v>0</v>
      </c>
      <c r="BL154" s="15" t="s">
        <v>130</v>
      </c>
      <c r="BM154" s="179" t="s">
        <v>235</v>
      </c>
    </row>
    <row r="155" s="2" customFormat="1" ht="33" customHeight="1">
      <c r="A155" s="34"/>
      <c r="B155" s="167"/>
      <c r="C155" s="168" t="s">
        <v>236</v>
      </c>
      <c r="D155" s="168" t="s">
        <v>125</v>
      </c>
      <c r="E155" s="169" t="s">
        <v>237</v>
      </c>
      <c r="F155" s="170" t="s">
        <v>238</v>
      </c>
      <c r="G155" s="171" t="s">
        <v>134</v>
      </c>
      <c r="H155" s="172">
        <v>1</v>
      </c>
      <c r="I155" s="173"/>
      <c r="J155" s="174">
        <f>ROUND(I155*H155,2)</f>
        <v>0</v>
      </c>
      <c r="K155" s="170" t="s">
        <v>129</v>
      </c>
      <c r="L155" s="35"/>
      <c r="M155" s="175" t="s">
        <v>1</v>
      </c>
      <c r="N155" s="176" t="s">
        <v>39</v>
      </c>
      <c r="O155" s="73"/>
      <c r="P155" s="177">
        <f>O155*H155</f>
        <v>0</v>
      </c>
      <c r="Q155" s="177">
        <v>0.00070250740000000003</v>
      </c>
      <c r="R155" s="177">
        <f>Q155*H155</f>
        <v>0.00070250740000000003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130</v>
      </c>
      <c r="AT155" s="179" t="s">
        <v>125</v>
      </c>
      <c r="AU155" s="179" t="s">
        <v>84</v>
      </c>
      <c r="AY155" s="15" t="s">
        <v>122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82</v>
      </c>
      <c r="BK155" s="180">
        <f>ROUND(I155*H155,2)</f>
        <v>0</v>
      </c>
      <c r="BL155" s="15" t="s">
        <v>130</v>
      </c>
      <c r="BM155" s="179" t="s">
        <v>239</v>
      </c>
    </row>
    <row r="156" s="2" customFormat="1" ht="21.75" customHeight="1">
      <c r="A156" s="34"/>
      <c r="B156" s="167"/>
      <c r="C156" s="168" t="s">
        <v>240</v>
      </c>
      <c r="D156" s="168" t="s">
        <v>125</v>
      </c>
      <c r="E156" s="169" t="s">
        <v>241</v>
      </c>
      <c r="F156" s="170" t="s">
        <v>242</v>
      </c>
      <c r="G156" s="171" t="s">
        <v>134</v>
      </c>
      <c r="H156" s="172">
        <v>1</v>
      </c>
      <c r="I156" s="173"/>
      <c r="J156" s="174">
        <f>ROUND(I156*H156,2)</f>
        <v>0</v>
      </c>
      <c r="K156" s="170" t="s">
        <v>129</v>
      </c>
      <c r="L156" s="35"/>
      <c r="M156" s="175" t="s">
        <v>1</v>
      </c>
      <c r="N156" s="176" t="s">
        <v>39</v>
      </c>
      <c r="O156" s="73"/>
      <c r="P156" s="177">
        <f>O156*H156</f>
        <v>0</v>
      </c>
      <c r="Q156" s="177">
        <v>0.00023957000000000001</v>
      </c>
      <c r="R156" s="177">
        <f>Q156*H156</f>
        <v>0.00023957000000000001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130</v>
      </c>
      <c r="AT156" s="179" t="s">
        <v>125</v>
      </c>
      <c r="AU156" s="179" t="s">
        <v>84</v>
      </c>
      <c r="AY156" s="15" t="s">
        <v>122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82</v>
      </c>
      <c r="BK156" s="180">
        <f>ROUND(I156*H156,2)</f>
        <v>0</v>
      </c>
      <c r="BL156" s="15" t="s">
        <v>130</v>
      </c>
      <c r="BM156" s="179" t="s">
        <v>243</v>
      </c>
    </row>
    <row r="157" s="2" customFormat="1" ht="24.15" customHeight="1">
      <c r="A157" s="34"/>
      <c r="B157" s="167"/>
      <c r="C157" s="168" t="s">
        <v>244</v>
      </c>
      <c r="D157" s="168" t="s">
        <v>125</v>
      </c>
      <c r="E157" s="169" t="s">
        <v>245</v>
      </c>
      <c r="F157" s="170" t="s">
        <v>246</v>
      </c>
      <c r="G157" s="171" t="s">
        <v>134</v>
      </c>
      <c r="H157" s="172">
        <v>7</v>
      </c>
      <c r="I157" s="173"/>
      <c r="J157" s="174">
        <f>ROUND(I157*H157,2)</f>
        <v>0</v>
      </c>
      <c r="K157" s="170" t="s">
        <v>129</v>
      </c>
      <c r="L157" s="35"/>
      <c r="M157" s="175" t="s">
        <v>1</v>
      </c>
      <c r="N157" s="176" t="s">
        <v>39</v>
      </c>
      <c r="O157" s="73"/>
      <c r="P157" s="177">
        <f>O157*H157</f>
        <v>0</v>
      </c>
      <c r="Q157" s="177">
        <v>0.00021956999999999999</v>
      </c>
      <c r="R157" s="177">
        <f>Q157*H157</f>
        <v>0.0015369899999999998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130</v>
      </c>
      <c r="AT157" s="179" t="s">
        <v>125</v>
      </c>
      <c r="AU157" s="179" t="s">
        <v>84</v>
      </c>
      <c r="AY157" s="15" t="s">
        <v>122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82</v>
      </c>
      <c r="BK157" s="180">
        <f>ROUND(I157*H157,2)</f>
        <v>0</v>
      </c>
      <c r="BL157" s="15" t="s">
        <v>130</v>
      </c>
      <c r="BM157" s="179" t="s">
        <v>247</v>
      </c>
    </row>
    <row r="158" s="2" customFormat="1" ht="24.15" customHeight="1">
      <c r="A158" s="34"/>
      <c r="B158" s="167"/>
      <c r="C158" s="168" t="s">
        <v>248</v>
      </c>
      <c r="D158" s="168" t="s">
        <v>125</v>
      </c>
      <c r="E158" s="169" t="s">
        <v>249</v>
      </c>
      <c r="F158" s="170" t="s">
        <v>250</v>
      </c>
      <c r="G158" s="171" t="s">
        <v>134</v>
      </c>
      <c r="H158" s="172">
        <v>8</v>
      </c>
      <c r="I158" s="173"/>
      <c r="J158" s="174">
        <f>ROUND(I158*H158,2)</f>
        <v>0</v>
      </c>
      <c r="K158" s="170" t="s">
        <v>129</v>
      </c>
      <c r="L158" s="35"/>
      <c r="M158" s="175" t="s">
        <v>1</v>
      </c>
      <c r="N158" s="176" t="s">
        <v>39</v>
      </c>
      <c r="O158" s="73"/>
      <c r="P158" s="177">
        <f>O158*H158</f>
        <v>0</v>
      </c>
      <c r="Q158" s="177">
        <v>0.00054956999999999998</v>
      </c>
      <c r="R158" s="177">
        <f>Q158*H158</f>
        <v>0.0043965599999999999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130</v>
      </c>
      <c r="AT158" s="179" t="s">
        <v>125</v>
      </c>
      <c r="AU158" s="179" t="s">
        <v>84</v>
      </c>
      <c r="AY158" s="15" t="s">
        <v>122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82</v>
      </c>
      <c r="BK158" s="180">
        <f>ROUND(I158*H158,2)</f>
        <v>0</v>
      </c>
      <c r="BL158" s="15" t="s">
        <v>130</v>
      </c>
      <c r="BM158" s="179" t="s">
        <v>251</v>
      </c>
    </row>
    <row r="159" s="2" customFormat="1" ht="37.8" customHeight="1">
      <c r="A159" s="34"/>
      <c r="B159" s="167"/>
      <c r="C159" s="168" t="s">
        <v>252</v>
      </c>
      <c r="D159" s="168" t="s">
        <v>125</v>
      </c>
      <c r="E159" s="169" t="s">
        <v>253</v>
      </c>
      <c r="F159" s="170" t="s">
        <v>254</v>
      </c>
      <c r="G159" s="171" t="s">
        <v>134</v>
      </c>
      <c r="H159" s="172">
        <v>6</v>
      </c>
      <c r="I159" s="173"/>
      <c r="J159" s="174">
        <f>ROUND(I159*H159,2)</f>
        <v>0</v>
      </c>
      <c r="K159" s="170" t="s">
        <v>129</v>
      </c>
      <c r="L159" s="35"/>
      <c r="M159" s="175" t="s">
        <v>1</v>
      </c>
      <c r="N159" s="176" t="s">
        <v>39</v>
      </c>
      <c r="O159" s="73"/>
      <c r="P159" s="177">
        <f>O159*H159</f>
        <v>0</v>
      </c>
      <c r="Q159" s="177">
        <v>0.00052756999999999999</v>
      </c>
      <c r="R159" s="177">
        <f>Q159*H159</f>
        <v>0.00316542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130</v>
      </c>
      <c r="AT159" s="179" t="s">
        <v>125</v>
      </c>
      <c r="AU159" s="179" t="s">
        <v>84</v>
      </c>
      <c r="AY159" s="15" t="s">
        <v>122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82</v>
      </c>
      <c r="BK159" s="180">
        <f>ROUND(I159*H159,2)</f>
        <v>0</v>
      </c>
      <c r="BL159" s="15" t="s">
        <v>130</v>
      </c>
      <c r="BM159" s="179" t="s">
        <v>255</v>
      </c>
    </row>
    <row r="160" s="2" customFormat="1" ht="21.75" customHeight="1">
      <c r="A160" s="34"/>
      <c r="B160" s="167"/>
      <c r="C160" s="168" t="s">
        <v>256</v>
      </c>
      <c r="D160" s="168" t="s">
        <v>125</v>
      </c>
      <c r="E160" s="169" t="s">
        <v>257</v>
      </c>
      <c r="F160" s="170" t="s">
        <v>258</v>
      </c>
      <c r="G160" s="171" t="s">
        <v>134</v>
      </c>
      <c r="H160" s="172">
        <v>2</v>
      </c>
      <c r="I160" s="173"/>
      <c r="J160" s="174">
        <f>ROUND(I160*H160,2)</f>
        <v>0</v>
      </c>
      <c r="K160" s="170" t="s">
        <v>129</v>
      </c>
      <c r="L160" s="35"/>
      <c r="M160" s="175" t="s">
        <v>1</v>
      </c>
      <c r="N160" s="176" t="s">
        <v>39</v>
      </c>
      <c r="O160" s="73"/>
      <c r="P160" s="177">
        <f>O160*H160</f>
        <v>0</v>
      </c>
      <c r="Q160" s="177">
        <v>0.00023499999999999999</v>
      </c>
      <c r="R160" s="177">
        <f>Q160*H160</f>
        <v>0.00046999999999999999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130</v>
      </c>
      <c r="AT160" s="179" t="s">
        <v>125</v>
      </c>
      <c r="AU160" s="179" t="s">
        <v>84</v>
      </c>
      <c r="AY160" s="15" t="s">
        <v>122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82</v>
      </c>
      <c r="BK160" s="180">
        <f>ROUND(I160*H160,2)</f>
        <v>0</v>
      </c>
      <c r="BL160" s="15" t="s">
        <v>130</v>
      </c>
      <c r="BM160" s="179" t="s">
        <v>259</v>
      </c>
    </row>
    <row r="161" s="2" customFormat="1" ht="21.75" customHeight="1">
      <c r="A161" s="34"/>
      <c r="B161" s="167"/>
      <c r="C161" s="168" t="s">
        <v>260</v>
      </c>
      <c r="D161" s="168" t="s">
        <v>125</v>
      </c>
      <c r="E161" s="169" t="s">
        <v>261</v>
      </c>
      <c r="F161" s="170" t="s">
        <v>262</v>
      </c>
      <c r="G161" s="171" t="s">
        <v>134</v>
      </c>
      <c r="H161" s="172">
        <v>2</v>
      </c>
      <c r="I161" s="173"/>
      <c r="J161" s="174">
        <f>ROUND(I161*H161,2)</f>
        <v>0</v>
      </c>
      <c r="K161" s="170" t="s">
        <v>129</v>
      </c>
      <c r="L161" s="35"/>
      <c r="M161" s="175" t="s">
        <v>1</v>
      </c>
      <c r="N161" s="176" t="s">
        <v>39</v>
      </c>
      <c r="O161" s="73"/>
      <c r="P161" s="177">
        <f>O161*H161</f>
        <v>0</v>
      </c>
      <c r="Q161" s="177">
        <v>0.00025500000000000002</v>
      </c>
      <c r="R161" s="177">
        <f>Q161*H161</f>
        <v>0.00051000000000000004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130</v>
      </c>
      <c r="AT161" s="179" t="s">
        <v>125</v>
      </c>
      <c r="AU161" s="179" t="s">
        <v>84</v>
      </c>
      <c r="AY161" s="15" t="s">
        <v>122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82</v>
      </c>
      <c r="BK161" s="180">
        <f>ROUND(I161*H161,2)</f>
        <v>0</v>
      </c>
      <c r="BL161" s="15" t="s">
        <v>130</v>
      </c>
      <c r="BM161" s="179" t="s">
        <v>263</v>
      </c>
    </row>
    <row r="162" s="2" customFormat="1" ht="44.25" customHeight="1">
      <c r="A162" s="34"/>
      <c r="B162" s="167"/>
      <c r="C162" s="168" t="s">
        <v>264</v>
      </c>
      <c r="D162" s="168" t="s">
        <v>125</v>
      </c>
      <c r="E162" s="169" t="s">
        <v>265</v>
      </c>
      <c r="F162" s="170" t="s">
        <v>266</v>
      </c>
      <c r="G162" s="171" t="s">
        <v>147</v>
      </c>
      <c r="H162" s="172">
        <v>0.153</v>
      </c>
      <c r="I162" s="173"/>
      <c r="J162" s="174">
        <f>ROUND(I162*H162,2)</f>
        <v>0</v>
      </c>
      <c r="K162" s="170" t="s">
        <v>129</v>
      </c>
      <c r="L162" s="35"/>
      <c r="M162" s="175" t="s">
        <v>1</v>
      </c>
      <c r="N162" s="176" t="s">
        <v>39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130</v>
      </c>
      <c r="AT162" s="179" t="s">
        <v>125</v>
      </c>
      <c r="AU162" s="179" t="s">
        <v>84</v>
      </c>
      <c r="AY162" s="15" t="s">
        <v>122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82</v>
      </c>
      <c r="BK162" s="180">
        <f>ROUND(I162*H162,2)</f>
        <v>0</v>
      </c>
      <c r="BL162" s="15" t="s">
        <v>130</v>
      </c>
      <c r="BM162" s="179" t="s">
        <v>267</v>
      </c>
    </row>
    <row r="163" s="12" customFormat="1" ht="22.8" customHeight="1">
      <c r="A163" s="12"/>
      <c r="B163" s="154"/>
      <c r="C163" s="12"/>
      <c r="D163" s="155" t="s">
        <v>73</v>
      </c>
      <c r="E163" s="165" t="s">
        <v>268</v>
      </c>
      <c r="F163" s="165" t="s">
        <v>269</v>
      </c>
      <c r="G163" s="12"/>
      <c r="H163" s="12"/>
      <c r="I163" s="157"/>
      <c r="J163" s="166">
        <f>BK163</f>
        <v>0</v>
      </c>
      <c r="K163" s="12"/>
      <c r="L163" s="154"/>
      <c r="M163" s="159"/>
      <c r="N163" s="160"/>
      <c r="O163" s="160"/>
      <c r="P163" s="161">
        <f>SUM(P164:P171)</f>
        <v>0</v>
      </c>
      <c r="Q163" s="160"/>
      <c r="R163" s="161">
        <f>SUM(R164:R171)</f>
        <v>0.44242000000000004</v>
      </c>
      <c r="S163" s="160"/>
      <c r="T163" s="162">
        <f>SUM(T164:T171)</f>
        <v>2.1848399999999999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5" t="s">
        <v>84</v>
      </c>
      <c r="AT163" s="163" t="s">
        <v>73</v>
      </c>
      <c r="AU163" s="163" t="s">
        <v>82</v>
      </c>
      <c r="AY163" s="155" t="s">
        <v>122</v>
      </c>
      <c r="BK163" s="164">
        <f>SUM(BK164:BK171)</f>
        <v>0</v>
      </c>
    </row>
    <row r="164" s="2" customFormat="1" ht="37.8" customHeight="1">
      <c r="A164" s="34"/>
      <c r="B164" s="167"/>
      <c r="C164" s="168" t="s">
        <v>270</v>
      </c>
      <c r="D164" s="168" t="s">
        <v>125</v>
      </c>
      <c r="E164" s="169" t="s">
        <v>271</v>
      </c>
      <c r="F164" s="170" t="s">
        <v>272</v>
      </c>
      <c r="G164" s="171" t="s">
        <v>134</v>
      </c>
      <c r="H164" s="172">
        <v>28</v>
      </c>
      <c r="I164" s="173"/>
      <c r="J164" s="174">
        <f>ROUND(I164*H164,2)</f>
        <v>0</v>
      </c>
      <c r="K164" s="170" t="s">
        <v>129</v>
      </c>
      <c r="L164" s="35"/>
      <c r="M164" s="175" t="s">
        <v>1</v>
      </c>
      <c r="N164" s="176" t="s">
        <v>39</v>
      </c>
      <c r="O164" s="7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130</v>
      </c>
      <c r="AT164" s="179" t="s">
        <v>125</v>
      </c>
      <c r="AU164" s="179" t="s">
        <v>84</v>
      </c>
      <c r="AY164" s="15" t="s">
        <v>122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82</v>
      </c>
      <c r="BK164" s="180">
        <f>ROUND(I164*H164,2)</f>
        <v>0</v>
      </c>
      <c r="BL164" s="15" t="s">
        <v>130</v>
      </c>
      <c r="BM164" s="179" t="s">
        <v>273</v>
      </c>
    </row>
    <row r="165" s="2" customFormat="1" ht="16.5" customHeight="1">
      <c r="A165" s="34"/>
      <c r="B165" s="167"/>
      <c r="C165" s="168" t="s">
        <v>274</v>
      </c>
      <c r="D165" s="168" t="s">
        <v>125</v>
      </c>
      <c r="E165" s="169" t="s">
        <v>275</v>
      </c>
      <c r="F165" s="170" t="s">
        <v>276</v>
      </c>
      <c r="G165" s="171" t="s">
        <v>277</v>
      </c>
      <c r="H165" s="172">
        <v>91.799999999999997</v>
      </c>
      <c r="I165" s="173"/>
      <c r="J165" s="174">
        <f>ROUND(I165*H165,2)</f>
        <v>0</v>
      </c>
      <c r="K165" s="170" t="s">
        <v>129</v>
      </c>
      <c r="L165" s="35"/>
      <c r="M165" s="175" t="s">
        <v>1</v>
      </c>
      <c r="N165" s="176" t="s">
        <v>39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0.023800000000000002</v>
      </c>
      <c r="T165" s="178">
        <f>S165*H165</f>
        <v>2.1848399999999999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130</v>
      </c>
      <c r="AT165" s="179" t="s">
        <v>125</v>
      </c>
      <c r="AU165" s="179" t="s">
        <v>84</v>
      </c>
      <c r="AY165" s="15" t="s">
        <v>122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82</v>
      </c>
      <c r="BK165" s="180">
        <f>ROUND(I165*H165,2)</f>
        <v>0</v>
      </c>
      <c r="BL165" s="15" t="s">
        <v>130</v>
      </c>
      <c r="BM165" s="179" t="s">
        <v>278</v>
      </c>
    </row>
    <row r="166" s="2" customFormat="1" ht="49.05" customHeight="1">
      <c r="A166" s="34"/>
      <c r="B166" s="167"/>
      <c r="C166" s="168" t="s">
        <v>279</v>
      </c>
      <c r="D166" s="168" t="s">
        <v>125</v>
      </c>
      <c r="E166" s="169" t="s">
        <v>280</v>
      </c>
      <c r="F166" s="170" t="s">
        <v>281</v>
      </c>
      <c r="G166" s="171" t="s">
        <v>134</v>
      </c>
      <c r="H166" s="172">
        <v>1</v>
      </c>
      <c r="I166" s="173"/>
      <c r="J166" s="174">
        <f>ROUND(I166*H166,2)</f>
        <v>0</v>
      </c>
      <c r="K166" s="170" t="s">
        <v>129</v>
      </c>
      <c r="L166" s="35"/>
      <c r="M166" s="175" t="s">
        <v>1</v>
      </c>
      <c r="N166" s="176" t="s">
        <v>39</v>
      </c>
      <c r="O166" s="73"/>
      <c r="P166" s="177">
        <f>O166*H166</f>
        <v>0</v>
      </c>
      <c r="Q166" s="177">
        <v>0.052420000000000001</v>
      </c>
      <c r="R166" s="177">
        <f>Q166*H166</f>
        <v>0.052420000000000001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130</v>
      </c>
      <c r="AT166" s="179" t="s">
        <v>125</v>
      </c>
      <c r="AU166" s="179" t="s">
        <v>84</v>
      </c>
      <c r="AY166" s="15" t="s">
        <v>122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82</v>
      </c>
      <c r="BK166" s="180">
        <f>ROUND(I166*H166,2)</f>
        <v>0</v>
      </c>
      <c r="BL166" s="15" t="s">
        <v>130</v>
      </c>
      <c r="BM166" s="179" t="s">
        <v>282</v>
      </c>
    </row>
    <row r="167" s="2" customFormat="1" ht="24.15" customHeight="1">
      <c r="A167" s="34"/>
      <c r="B167" s="167"/>
      <c r="C167" s="168" t="s">
        <v>283</v>
      </c>
      <c r="D167" s="168" t="s">
        <v>125</v>
      </c>
      <c r="E167" s="169" t="s">
        <v>284</v>
      </c>
      <c r="F167" s="170" t="s">
        <v>285</v>
      </c>
      <c r="G167" s="171" t="s">
        <v>134</v>
      </c>
      <c r="H167" s="172">
        <v>13</v>
      </c>
      <c r="I167" s="173"/>
      <c r="J167" s="174">
        <f>ROUND(I167*H167,2)</f>
        <v>0</v>
      </c>
      <c r="K167" s="170" t="s">
        <v>129</v>
      </c>
      <c r="L167" s="35"/>
      <c r="M167" s="175" t="s">
        <v>1</v>
      </c>
      <c r="N167" s="176" t="s">
        <v>39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130</v>
      </c>
      <c r="AT167" s="179" t="s">
        <v>125</v>
      </c>
      <c r="AU167" s="179" t="s">
        <v>84</v>
      </c>
      <c r="AY167" s="15" t="s">
        <v>122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82</v>
      </c>
      <c r="BK167" s="180">
        <f>ROUND(I167*H167,2)</f>
        <v>0</v>
      </c>
      <c r="BL167" s="15" t="s">
        <v>130</v>
      </c>
      <c r="BM167" s="179" t="s">
        <v>286</v>
      </c>
    </row>
    <row r="168" s="2" customFormat="1" ht="49.05" customHeight="1">
      <c r="A168" s="34"/>
      <c r="B168" s="167"/>
      <c r="C168" s="181" t="s">
        <v>287</v>
      </c>
      <c r="D168" s="181" t="s">
        <v>288</v>
      </c>
      <c r="E168" s="182" t="s">
        <v>289</v>
      </c>
      <c r="F168" s="183" t="s">
        <v>290</v>
      </c>
      <c r="G168" s="184" t="s">
        <v>134</v>
      </c>
      <c r="H168" s="185">
        <v>13</v>
      </c>
      <c r="I168" s="186"/>
      <c r="J168" s="187">
        <f>ROUND(I168*H168,2)</f>
        <v>0</v>
      </c>
      <c r="K168" s="183" t="s">
        <v>1</v>
      </c>
      <c r="L168" s="188"/>
      <c r="M168" s="189" t="s">
        <v>1</v>
      </c>
      <c r="N168" s="190" t="s">
        <v>39</v>
      </c>
      <c r="O168" s="73"/>
      <c r="P168" s="177">
        <f>O168*H168</f>
        <v>0</v>
      </c>
      <c r="Q168" s="177">
        <v>0.029999999999999999</v>
      </c>
      <c r="R168" s="177">
        <f>Q168*H168</f>
        <v>0.39000000000000001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256</v>
      </c>
      <c r="AT168" s="179" t="s">
        <v>288</v>
      </c>
      <c r="AU168" s="179" t="s">
        <v>84</v>
      </c>
      <c r="AY168" s="15" t="s">
        <v>122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82</v>
      </c>
      <c r="BK168" s="180">
        <f>ROUND(I168*H168,2)</f>
        <v>0</v>
      </c>
      <c r="BL168" s="15" t="s">
        <v>130</v>
      </c>
      <c r="BM168" s="179" t="s">
        <v>291</v>
      </c>
    </row>
    <row r="169" s="2" customFormat="1" ht="21.75" customHeight="1">
      <c r="A169" s="34"/>
      <c r="B169" s="167"/>
      <c r="C169" s="168" t="s">
        <v>292</v>
      </c>
      <c r="D169" s="168" t="s">
        <v>125</v>
      </c>
      <c r="E169" s="169" t="s">
        <v>293</v>
      </c>
      <c r="F169" s="170" t="s">
        <v>294</v>
      </c>
      <c r="G169" s="171" t="s">
        <v>134</v>
      </c>
      <c r="H169" s="172">
        <v>14</v>
      </c>
      <c r="I169" s="173"/>
      <c r="J169" s="174">
        <f>ROUND(I169*H169,2)</f>
        <v>0</v>
      </c>
      <c r="K169" s="170" t="s">
        <v>129</v>
      </c>
      <c r="L169" s="35"/>
      <c r="M169" s="175" t="s">
        <v>1</v>
      </c>
      <c r="N169" s="176" t="s">
        <v>39</v>
      </c>
      <c r="O169" s="73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130</v>
      </c>
      <c r="AT169" s="179" t="s">
        <v>125</v>
      </c>
      <c r="AU169" s="179" t="s">
        <v>84</v>
      </c>
      <c r="AY169" s="15" t="s">
        <v>122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82</v>
      </c>
      <c r="BK169" s="180">
        <f>ROUND(I169*H169,2)</f>
        <v>0</v>
      </c>
      <c r="BL169" s="15" t="s">
        <v>130</v>
      </c>
      <c r="BM169" s="179" t="s">
        <v>295</v>
      </c>
    </row>
    <row r="170" s="2" customFormat="1" ht="37.8" customHeight="1">
      <c r="A170" s="34"/>
      <c r="B170" s="167"/>
      <c r="C170" s="168" t="s">
        <v>296</v>
      </c>
      <c r="D170" s="168" t="s">
        <v>125</v>
      </c>
      <c r="E170" s="169" t="s">
        <v>297</v>
      </c>
      <c r="F170" s="170" t="s">
        <v>298</v>
      </c>
      <c r="G170" s="171" t="s">
        <v>147</v>
      </c>
      <c r="H170" s="172">
        <v>2.1850000000000001</v>
      </c>
      <c r="I170" s="173"/>
      <c r="J170" s="174">
        <f>ROUND(I170*H170,2)</f>
        <v>0</v>
      </c>
      <c r="K170" s="170" t="s">
        <v>148</v>
      </c>
      <c r="L170" s="35"/>
      <c r="M170" s="175" t="s">
        <v>1</v>
      </c>
      <c r="N170" s="176" t="s">
        <v>39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130</v>
      </c>
      <c r="AT170" s="179" t="s">
        <v>125</v>
      </c>
      <c r="AU170" s="179" t="s">
        <v>84</v>
      </c>
      <c r="AY170" s="15" t="s">
        <v>122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82</v>
      </c>
      <c r="BK170" s="180">
        <f>ROUND(I170*H170,2)</f>
        <v>0</v>
      </c>
      <c r="BL170" s="15" t="s">
        <v>130</v>
      </c>
      <c r="BM170" s="179" t="s">
        <v>299</v>
      </c>
    </row>
    <row r="171" s="2" customFormat="1" ht="44.25" customHeight="1">
      <c r="A171" s="34"/>
      <c r="B171" s="167"/>
      <c r="C171" s="168" t="s">
        <v>300</v>
      </c>
      <c r="D171" s="168" t="s">
        <v>125</v>
      </c>
      <c r="E171" s="169" t="s">
        <v>301</v>
      </c>
      <c r="F171" s="170" t="s">
        <v>302</v>
      </c>
      <c r="G171" s="171" t="s">
        <v>147</v>
      </c>
      <c r="H171" s="172">
        <v>0.442</v>
      </c>
      <c r="I171" s="173"/>
      <c r="J171" s="174">
        <f>ROUND(I171*H171,2)</f>
        <v>0</v>
      </c>
      <c r="K171" s="170" t="s">
        <v>303</v>
      </c>
      <c r="L171" s="35"/>
      <c r="M171" s="175" t="s">
        <v>1</v>
      </c>
      <c r="N171" s="176" t="s">
        <v>39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130</v>
      </c>
      <c r="AT171" s="179" t="s">
        <v>125</v>
      </c>
      <c r="AU171" s="179" t="s">
        <v>84</v>
      </c>
      <c r="AY171" s="15" t="s">
        <v>122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82</v>
      </c>
      <c r="BK171" s="180">
        <f>ROUND(I171*H171,2)</f>
        <v>0</v>
      </c>
      <c r="BL171" s="15" t="s">
        <v>130</v>
      </c>
      <c r="BM171" s="179" t="s">
        <v>304</v>
      </c>
    </row>
    <row r="172" s="12" customFormat="1" ht="25.92" customHeight="1">
      <c r="A172" s="12"/>
      <c r="B172" s="154"/>
      <c r="C172" s="12"/>
      <c r="D172" s="155" t="s">
        <v>73</v>
      </c>
      <c r="E172" s="156" t="s">
        <v>305</v>
      </c>
      <c r="F172" s="156" t="s">
        <v>306</v>
      </c>
      <c r="G172" s="12"/>
      <c r="H172" s="12"/>
      <c r="I172" s="157"/>
      <c r="J172" s="158">
        <f>BK172</f>
        <v>0</v>
      </c>
      <c r="K172" s="12"/>
      <c r="L172" s="154"/>
      <c r="M172" s="159"/>
      <c r="N172" s="160"/>
      <c r="O172" s="160"/>
      <c r="P172" s="161">
        <f>P173</f>
        <v>0</v>
      </c>
      <c r="Q172" s="160"/>
      <c r="R172" s="161">
        <f>R173</f>
        <v>0</v>
      </c>
      <c r="S172" s="160"/>
      <c r="T172" s="162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5" t="s">
        <v>140</v>
      </c>
      <c r="AT172" s="163" t="s">
        <v>73</v>
      </c>
      <c r="AU172" s="163" t="s">
        <v>74</v>
      </c>
      <c r="AY172" s="155" t="s">
        <v>122</v>
      </c>
      <c r="BK172" s="164">
        <f>BK173</f>
        <v>0</v>
      </c>
    </row>
    <row r="173" s="2" customFormat="1" ht="24.15" customHeight="1">
      <c r="A173" s="34"/>
      <c r="B173" s="167"/>
      <c r="C173" s="168" t="s">
        <v>307</v>
      </c>
      <c r="D173" s="168" t="s">
        <v>125</v>
      </c>
      <c r="E173" s="169" t="s">
        <v>308</v>
      </c>
      <c r="F173" s="170" t="s">
        <v>309</v>
      </c>
      <c r="G173" s="171" t="s">
        <v>310</v>
      </c>
      <c r="H173" s="172">
        <v>50</v>
      </c>
      <c r="I173" s="173"/>
      <c r="J173" s="174">
        <f>ROUND(I173*H173,2)</f>
        <v>0</v>
      </c>
      <c r="K173" s="170" t="s">
        <v>129</v>
      </c>
      <c r="L173" s="35"/>
      <c r="M173" s="175" t="s">
        <v>1</v>
      </c>
      <c r="N173" s="176" t="s">
        <v>39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311</v>
      </c>
      <c r="AT173" s="179" t="s">
        <v>125</v>
      </c>
      <c r="AU173" s="179" t="s">
        <v>82</v>
      </c>
      <c r="AY173" s="15" t="s">
        <v>122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82</v>
      </c>
      <c r="BK173" s="180">
        <f>ROUND(I173*H173,2)</f>
        <v>0</v>
      </c>
      <c r="BL173" s="15" t="s">
        <v>311</v>
      </c>
      <c r="BM173" s="179" t="s">
        <v>312</v>
      </c>
    </row>
    <row r="174" s="12" customFormat="1" ht="25.92" customHeight="1">
      <c r="A174" s="12"/>
      <c r="B174" s="154"/>
      <c r="C174" s="12"/>
      <c r="D174" s="155" t="s">
        <v>73</v>
      </c>
      <c r="E174" s="156" t="s">
        <v>313</v>
      </c>
      <c r="F174" s="156" t="s">
        <v>314</v>
      </c>
      <c r="G174" s="12"/>
      <c r="H174" s="12"/>
      <c r="I174" s="157"/>
      <c r="J174" s="158">
        <f>BK174</f>
        <v>0</v>
      </c>
      <c r="K174" s="12"/>
      <c r="L174" s="154"/>
      <c r="M174" s="159"/>
      <c r="N174" s="160"/>
      <c r="O174" s="160"/>
      <c r="P174" s="161">
        <f>P175</f>
        <v>0</v>
      </c>
      <c r="Q174" s="160"/>
      <c r="R174" s="161">
        <f>R175</f>
        <v>0</v>
      </c>
      <c r="S174" s="160"/>
      <c r="T174" s="162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5" t="s">
        <v>144</v>
      </c>
      <c r="AT174" s="163" t="s">
        <v>73</v>
      </c>
      <c r="AU174" s="163" t="s">
        <v>74</v>
      </c>
      <c r="AY174" s="155" t="s">
        <v>122</v>
      </c>
      <c r="BK174" s="164">
        <f>BK175</f>
        <v>0</v>
      </c>
    </row>
    <row r="175" s="12" customFormat="1" ht="22.8" customHeight="1">
      <c r="A175" s="12"/>
      <c r="B175" s="154"/>
      <c r="C175" s="12"/>
      <c r="D175" s="155" t="s">
        <v>73</v>
      </c>
      <c r="E175" s="165" t="s">
        <v>315</v>
      </c>
      <c r="F175" s="165" t="s">
        <v>316</v>
      </c>
      <c r="G175" s="12"/>
      <c r="H175" s="12"/>
      <c r="I175" s="157"/>
      <c r="J175" s="166">
        <f>BK175</f>
        <v>0</v>
      </c>
      <c r="K175" s="12"/>
      <c r="L175" s="154"/>
      <c r="M175" s="159"/>
      <c r="N175" s="160"/>
      <c r="O175" s="160"/>
      <c r="P175" s="161">
        <f>P176</f>
        <v>0</v>
      </c>
      <c r="Q175" s="160"/>
      <c r="R175" s="161">
        <f>R176</f>
        <v>0</v>
      </c>
      <c r="S175" s="160"/>
      <c r="T175" s="162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5" t="s">
        <v>144</v>
      </c>
      <c r="AT175" s="163" t="s">
        <v>73</v>
      </c>
      <c r="AU175" s="163" t="s">
        <v>82</v>
      </c>
      <c r="AY175" s="155" t="s">
        <v>122</v>
      </c>
      <c r="BK175" s="164">
        <f>BK176</f>
        <v>0</v>
      </c>
    </row>
    <row r="176" s="2" customFormat="1" ht="16.5" customHeight="1">
      <c r="A176" s="34"/>
      <c r="B176" s="167"/>
      <c r="C176" s="168" t="s">
        <v>317</v>
      </c>
      <c r="D176" s="168" t="s">
        <v>125</v>
      </c>
      <c r="E176" s="169" t="s">
        <v>318</v>
      </c>
      <c r="F176" s="170" t="s">
        <v>319</v>
      </c>
      <c r="G176" s="171" t="s">
        <v>310</v>
      </c>
      <c r="H176" s="172">
        <v>5</v>
      </c>
      <c r="I176" s="173"/>
      <c r="J176" s="174">
        <f>ROUND(I176*H176,2)</f>
        <v>0</v>
      </c>
      <c r="K176" s="170" t="s">
        <v>148</v>
      </c>
      <c r="L176" s="35"/>
      <c r="M176" s="191" t="s">
        <v>1</v>
      </c>
      <c r="N176" s="192" t="s">
        <v>39</v>
      </c>
      <c r="O176" s="193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320</v>
      </c>
      <c r="AT176" s="179" t="s">
        <v>125</v>
      </c>
      <c r="AU176" s="179" t="s">
        <v>84</v>
      </c>
      <c r="AY176" s="15" t="s">
        <v>122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82</v>
      </c>
      <c r="BK176" s="180">
        <f>ROUND(I176*H176,2)</f>
        <v>0</v>
      </c>
      <c r="BL176" s="15" t="s">
        <v>320</v>
      </c>
      <c r="BM176" s="179" t="s">
        <v>321</v>
      </c>
    </row>
    <row r="177" s="2" customFormat="1" ht="6.96" customHeight="1">
      <c r="A177" s="34"/>
      <c r="B177" s="56"/>
      <c r="C177" s="57"/>
      <c r="D177" s="57"/>
      <c r="E177" s="57"/>
      <c r="F177" s="57"/>
      <c r="G177" s="57"/>
      <c r="H177" s="57"/>
      <c r="I177" s="57"/>
      <c r="J177" s="57"/>
      <c r="K177" s="57"/>
      <c r="L177" s="35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autoFilter ref="C123:K17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91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Rekonstrukce velké herny pro zájmové vzdělávání v pavilonu C – ZŠ TRUTNOV – Horní Staré Město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322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30. 8. 2022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ROUND((SUM(BE121:BE176)),  2)</f>
        <v>0</v>
      </c>
      <c r="G33" s="34"/>
      <c r="H33" s="34"/>
      <c r="I33" s="124">
        <v>0.20999999999999999</v>
      </c>
      <c r="J33" s="123">
        <f>ROUND(((SUM(BE121:BE176))*I33),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ROUND((SUM(BF121:BF176)),  2)</f>
        <v>0</v>
      </c>
      <c r="G34" s="34"/>
      <c r="H34" s="34"/>
      <c r="I34" s="124">
        <v>0.14999999999999999</v>
      </c>
      <c r="J34" s="123">
        <f>ROUND(((SUM(BF121:BF176))*I34),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ROUND((SUM(BG121:BG176)),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ROUND((SUM(BH121:BH176)),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ROUND((SUM(BI121:BI176)),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Rekonstrukce velké herny pro zájmové vzdělávání v pavilonu C – ZŠ TRUTNOV – Horní Staré Město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VZT - Vzduchotechnika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ZŠ TRUTNOV – Horní Staré Město</v>
      </c>
      <c r="G89" s="34"/>
      <c r="H89" s="34"/>
      <c r="I89" s="28" t="s">
        <v>22</v>
      </c>
      <c r="J89" s="65" t="str">
        <f>IF(J12="","",J12)</f>
        <v>30. 8. 2022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95</v>
      </c>
      <c r="D94" s="125"/>
      <c r="E94" s="125"/>
      <c r="F94" s="125"/>
      <c r="G94" s="125"/>
      <c r="H94" s="125"/>
      <c r="I94" s="125"/>
      <c r="J94" s="134" t="s">
        <v>96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97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36"/>
      <c r="C97" s="9"/>
      <c r="D97" s="137" t="s">
        <v>99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323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104</v>
      </c>
      <c r="E99" s="138"/>
      <c r="F99" s="138"/>
      <c r="G99" s="138"/>
      <c r="H99" s="138"/>
      <c r="I99" s="138"/>
      <c r="J99" s="139">
        <f>J171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105</v>
      </c>
      <c r="E100" s="138"/>
      <c r="F100" s="138"/>
      <c r="G100" s="138"/>
      <c r="H100" s="138"/>
      <c r="I100" s="138"/>
      <c r="J100" s="139">
        <f>J174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106</v>
      </c>
      <c r="E101" s="142"/>
      <c r="F101" s="142"/>
      <c r="G101" s="142"/>
      <c r="H101" s="142"/>
      <c r="I101" s="142"/>
      <c r="J101" s="143">
        <f>J175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107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4"/>
      <c r="D111" s="34"/>
      <c r="E111" s="117" t="str">
        <f>E7</f>
        <v>Rekonstrukce velké herny pro zájmové vzdělávání v pavilonu C – ZŠ TRUTNOV – Horní Staré Město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92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VZT - Vzduchotechnika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>ZŠ TRUTNOV – Horní Staré Město</v>
      </c>
      <c r="G115" s="34"/>
      <c r="H115" s="34"/>
      <c r="I115" s="28" t="s">
        <v>22</v>
      </c>
      <c r="J115" s="65" t="str">
        <f>IF(J12="","",J12)</f>
        <v>30. 8. 2022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30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IF(E18="","",E18)</f>
        <v>Vyplň údaj</v>
      </c>
      <c r="G118" s="34"/>
      <c r="H118" s="34"/>
      <c r="I118" s="28" t="s">
        <v>32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108</v>
      </c>
      <c r="D120" s="147" t="s">
        <v>59</v>
      </c>
      <c r="E120" s="147" t="s">
        <v>55</v>
      </c>
      <c r="F120" s="147" t="s">
        <v>56</v>
      </c>
      <c r="G120" s="147" t="s">
        <v>109</v>
      </c>
      <c r="H120" s="147" t="s">
        <v>110</v>
      </c>
      <c r="I120" s="147" t="s">
        <v>111</v>
      </c>
      <c r="J120" s="147" t="s">
        <v>96</v>
      </c>
      <c r="K120" s="148" t="s">
        <v>112</v>
      </c>
      <c r="L120" s="149"/>
      <c r="M120" s="82" t="s">
        <v>1</v>
      </c>
      <c r="N120" s="83" t="s">
        <v>38</v>
      </c>
      <c r="O120" s="83" t="s">
        <v>113</v>
      </c>
      <c r="P120" s="83" t="s">
        <v>114</v>
      </c>
      <c r="Q120" s="83" t="s">
        <v>115</v>
      </c>
      <c r="R120" s="83" t="s">
        <v>116</v>
      </c>
      <c r="S120" s="83" t="s">
        <v>117</v>
      </c>
      <c r="T120" s="84" t="s">
        <v>118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119</v>
      </c>
      <c r="D121" s="34"/>
      <c r="E121" s="34"/>
      <c r="F121" s="34"/>
      <c r="G121" s="34"/>
      <c r="H121" s="34"/>
      <c r="I121" s="34"/>
      <c r="J121" s="150">
        <f>BK121</f>
        <v>0</v>
      </c>
      <c r="K121" s="34"/>
      <c r="L121" s="35"/>
      <c r="M121" s="85"/>
      <c r="N121" s="69"/>
      <c r="O121" s="86"/>
      <c r="P121" s="151">
        <f>P122+P171+P174</f>
        <v>0</v>
      </c>
      <c r="Q121" s="86"/>
      <c r="R121" s="151">
        <f>R122+R171+R174</f>
        <v>3.6466766399999995</v>
      </c>
      <c r="S121" s="86"/>
      <c r="T121" s="152">
        <f>T122+T171+T174</f>
        <v>4.3056000000000001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73</v>
      </c>
      <c r="AU121" s="15" t="s">
        <v>98</v>
      </c>
      <c r="BK121" s="153">
        <f>BK122+BK171+BK174</f>
        <v>0</v>
      </c>
    </row>
    <row r="122" s="12" customFormat="1" ht="25.92" customHeight="1">
      <c r="A122" s="12"/>
      <c r="B122" s="154"/>
      <c r="C122" s="12"/>
      <c r="D122" s="155" t="s">
        <v>73</v>
      </c>
      <c r="E122" s="156" t="s">
        <v>120</v>
      </c>
      <c r="F122" s="156" t="s">
        <v>121</v>
      </c>
      <c r="G122" s="12"/>
      <c r="H122" s="12"/>
      <c r="I122" s="157"/>
      <c r="J122" s="158">
        <f>BK122</f>
        <v>0</v>
      </c>
      <c r="K122" s="12"/>
      <c r="L122" s="154"/>
      <c r="M122" s="159"/>
      <c r="N122" s="160"/>
      <c r="O122" s="160"/>
      <c r="P122" s="161">
        <f>P123</f>
        <v>0</v>
      </c>
      <c r="Q122" s="160"/>
      <c r="R122" s="161">
        <f>R123</f>
        <v>3.6466766399999995</v>
      </c>
      <c r="S122" s="160"/>
      <c r="T122" s="162">
        <f>T123</f>
        <v>4.3056000000000001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84</v>
      </c>
      <c r="AT122" s="163" t="s">
        <v>73</v>
      </c>
      <c r="AU122" s="163" t="s">
        <v>74</v>
      </c>
      <c r="AY122" s="155" t="s">
        <v>122</v>
      </c>
      <c r="BK122" s="164">
        <f>BK123</f>
        <v>0</v>
      </c>
    </row>
    <row r="123" s="12" customFormat="1" ht="22.8" customHeight="1">
      <c r="A123" s="12"/>
      <c r="B123" s="154"/>
      <c r="C123" s="12"/>
      <c r="D123" s="155" t="s">
        <v>73</v>
      </c>
      <c r="E123" s="165" t="s">
        <v>324</v>
      </c>
      <c r="F123" s="165" t="s">
        <v>86</v>
      </c>
      <c r="G123" s="12"/>
      <c r="H123" s="12"/>
      <c r="I123" s="157"/>
      <c r="J123" s="166">
        <f>BK123</f>
        <v>0</v>
      </c>
      <c r="K123" s="12"/>
      <c r="L123" s="154"/>
      <c r="M123" s="159"/>
      <c r="N123" s="160"/>
      <c r="O123" s="160"/>
      <c r="P123" s="161">
        <f>SUM(P124:P170)</f>
        <v>0</v>
      </c>
      <c r="Q123" s="160"/>
      <c r="R123" s="161">
        <f>SUM(R124:R170)</f>
        <v>3.6466766399999995</v>
      </c>
      <c r="S123" s="160"/>
      <c r="T123" s="162">
        <f>SUM(T124:T170)</f>
        <v>4.3056000000000001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5" t="s">
        <v>84</v>
      </c>
      <c r="AT123" s="163" t="s">
        <v>73</v>
      </c>
      <c r="AU123" s="163" t="s">
        <v>82</v>
      </c>
      <c r="AY123" s="155" t="s">
        <v>122</v>
      </c>
      <c r="BK123" s="164">
        <f>SUM(BK124:BK170)</f>
        <v>0</v>
      </c>
    </row>
    <row r="124" s="2" customFormat="1" ht="37.8" customHeight="1">
      <c r="A124" s="34"/>
      <c r="B124" s="167"/>
      <c r="C124" s="168" t="s">
        <v>82</v>
      </c>
      <c r="D124" s="168" t="s">
        <v>125</v>
      </c>
      <c r="E124" s="169" t="s">
        <v>325</v>
      </c>
      <c r="F124" s="170" t="s">
        <v>326</v>
      </c>
      <c r="G124" s="171" t="s">
        <v>128</v>
      </c>
      <c r="H124" s="172">
        <v>150</v>
      </c>
      <c r="I124" s="173"/>
      <c r="J124" s="174">
        <f>ROUND(I124*H124,2)</f>
        <v>0</v>
      </c>
      <c r="K124" s="170" t="s">
        <v>129</v>
      </c>
      <c r="L124" s="35"/>
      <c r="M124" s="175" t="s">
        <v>1</v>
      </c>
      <c r="N124" s="176" t="s">
        <v>39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0.019099999999999999</v>
      </c>
      <c r="T124" s="178">
        <f>S124*H124</f>
        <v>2.8649999999999998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130</v>
      </c>
      <c r="AT124" s="179" t="s">
        <v>125</v>
      </c>
      <c r="AU124" s="179" t="s">
        <v>84</v>
      </c>
      <c r="AY124" s="15" t="s">
        <v>122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82</v>
      </c>
      <c r="BK124" s="180">
        <f>ROUND(I124*H124,2)</f>
        <v>0</v>
      </c>
      <c r="BL124" s="15" t="s">
        <v>130</v>
      </c>
      <c r="BM124" s="179" t="s">
        <v>327</v>
      </c>
    </row>
    <row r="125" s="2" customFormat="1" ht="37.8" customHeight="1">
      <c r="A125" s="34"/>
      <c r="B125" s="167"/>
      <c r="C125" s="168" t="s">
        <v>84</v>
      </c>
      <c r="D125" s="168" t="s">
        <v>125</v>
      </c>
      <c r="E125" s="169" t="s">
        <v>328</v>
      </c>
      <c r="F125" s="170" t="s">
        <v>329</v>
      </c>
      <c r="G125" s="171" t="s">
        <v>134</v>
      </c>
      <c r="H125" s="172">
        <v>1</v>
      </c>
      <c r="I125" s="173"/>
      <c r="J125" s="174">
        <f>ROUND(I125*H125,2)</f>
        <v>0</v>
      </c>
      <c r="K125" s="170" t="s">
        <v>148</v>
      </c>
      <c r="L125" s="35"/>
      <c r="M125" s="175" t="s">
        <v>1</v>
      </c>
      <c r="N125" s="176" t="s">
        <v>39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130</v>
      </c>
      <c r="AT125" s="179" t="s">
        <v>125</v>
      </c>
      <c r="AU125" s="179" t="s">
        <v>84</v>
      </c>
      <c r="AY125" s="15" t="s">
        <v>122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82</v>
      </c>
      <c r="BK125" s="180">
        <f>ROUND(I125*H125,2)</f>
        <v>0</v>
      </c>
      <c r="BL125" s="15" t="s">
        <v>130</v>
      </c>
      <c r="BM125" s="179" t="s">
        <v>330</v>
      </c>
    </row>
    <row r="126" s="2" customFormat="1">
      <c r="A126" s="34"/>
      <c r="B126" s="167"/>
      <c r="C126" s="168" t="s">
        <v>136</v>
      </c>
      <c r="D126" s="168" t="s">
        <v>125</v>
      </c>
      <c r="E126" s="169" t="s">
        <v>331</v>
      </c>
      <c r="F126" s="196" t="s">
        <v>332</v>
      </c>
      <c r="G126" s="171" t="s">
        <v>134</v>
      </c>
      <c r="H126" s="172">
        <v>1</v>
      </c>
      <c r="I126" s="173"/>
      <c r="J126" s="174">
        <f>ROUND(I126*H126,2)</f>
        <v>0</v>
      </c>
      <c r="K126" s="170" t="s">
        <v>1</v>
      </c>
      <c r="L126" s="35"/>
      <c r="M126" s="175" t="s">
        <v>1</v>
      </c>
      <c r="N126" s="176" t="s">
        <v>39</v>
      </c>
      <c r="O126" s="73"/>
      <c r="P126" s="177">
        <f>O126*H126</f>
        <v>0</v>
      </c>
      <c r="Q126" s="177">
        <v>0.23999999999999999</v>
      </c>
      <c r="R126" s="177">
        <f>Q126*H126</f>
        <v>0.23999999999999999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130</v>
      </c>
      <c r="AT126" s="179" t="s">
        <v>125</v>
      </c>
      <c r="AU126" s="179" t="s">
        <v>84</v>
      </c>
      <c r="AY126" s="15" t="s">
        <v>122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82</v>
      </c>
      <c r="BK126" s="180">
        <f>ROUND(I126*H126,2)</f>
        <v>0</v>
      </c>
      <c r="BL126" s="15" t="s">
        <v>130</v>
      </c>
      <c r="BM126" s="179" t="s">
        <v>333</v>
      </c>
    </row>
    <row r="127" s="2" customFormat="1" ht="33" customHeight="1">
      <c r="A127" s="34"/>
      <c r="B127" s="167"/>
      <c r="C127" s="168" t="s">
        <v>140</v>
      </c>
      <c r="D127" s="168" t="s">
        <v>125</v>
      </c>
      <c r="E127" s="169" t="s">
        <v>334</v>
      </c>
      <c r="F127" s="170" t="s">
        <v>335</v>
      </c>
      <c r="G127" s="171" t="s">
        <v>134</v>
      </c>
      <c r="H127" s="172">
        <v>1</v>
      </c>
      <c r="I127" s="173"/>
      <c r="J127" s="174">
        <f>ROUND(I127*H127,2)</f>
        <v>0</v>
      </c>
      <c r="K127" s="170" t="s">
        <v>129</v>
      </c>
      <c r="L127" s="35"/>
      <c r="M127" s="175" t="s">
        <v>1</v>
      </c>
      <c r="N127" s="176" t="s">
        <v>39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130</v>
      </c>
      <c r="AT127" s="179" t="s">
        <v>125</v>
      </c>
      <c r="AU127" s="179" t="s">
        <v>84</v>
      </c>
      <c r="AY127" s="15" t="s">
        <v>122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82</v>
      </c>
      <c r="BK127" s="180">
        <f>ROUND(I127*H127,2)</f>
        <v>0</v>
      </c>
      <c r="BL127" s="15" t="s">
        <v>130</v>
      </c>
      <c r="BM127" s="179" t="s">
        <v>336</v>
      </c>
    </row>
    <row r="128" s="2" customFormat="1" ht="21.75" customHeight="1">
      <c r="A128" s="34"/>
      <c r="B128" s="167"/>
      <c r="C128" s="168" t="s">
        <v>144</v>
      </c>
      <c r="D128" s="168" t="s">
        <v>125</v>
      </c>
      <c r="E128" s="169" t="s">
        <v>337</v>
      </c>
      <c r="F128" s="170" t="s">
        <v>338</v>
      </c>
      <c r="G128" s="171" t="s">
        <v>277</v>
      </c>
      <c r="H128" s="172">
        <v>20</v>
      </c>
      <c r="I128" s="173"/>
      <c r="J128" s="174">
        <f>ROUND(I128*H128,2)</f>
        <v>0</v>
      </c>
      <c r="K128" s="170" t="s">
        <v>1</v>
      </c>
      <c r="L128" s="35"/>
      <c r="M128" s="175" t="s">
        <v>1</v>
      </c>
      <c r="N128" s="176" t="s">
        <v>39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130</v>
      </c>
      <c r="AT128" s="179" t="s">
        <v>125</v>
      </c>
      <c r="AU128" s="179" t="s">
        <v>84</v>
      </c>
      <c r="AY128" s="15" t="s">
        <v>122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82</v>
      </c>
      <c r="BK128" s="180">
        <f>ROUND(I128*H128,2)</f>
        <v>0</v>
      </c>
      <c r="BL128" s="15" t="s">
        <v>130</v>
      </c>
      <c r="BM128" s="179" t="s">
        <v>339</v>
      </c>
    </row>
    <row r="129" s="2" customFormat="1" ht="16.5" customHeight="1">
      <c r="A129" s="34"/>
      <c r="B129" s="167"/>
      <c r="C129" s="168" t="s">
        <v>150</v>
      </c>
      <c r="D129" s="168" t="s">
        <v>125</v>
      </c>
      <c r="E129" s="169" t="s">
        <v>340</v>
      </c>
      <c r="F129" s="170" t="s">
        <v>341</v>
      </c>
      <c r="G129" s="171" t="s">
        <v>277</v>
      </c>
      <c r="H129" s="172">
        <v>300</v>
      </c>
      <c r="I129" s="173"/>
      <c r="J129" s="174">
        <f>ROUND(I129*H129,2)</f>
        <v>0</v>
      </c>
      <c r="K129" s="170" t="s">
        <v>1</v>
      </c>
      <c r="L129" s="35"/>
      <c r="M129" s="175" t="s">
        <v>1</v>
      </c>
      <c r="N129" s="176" t="s">
        <v>39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130</v>
      </c>
      <c r="AT129" s="179" t="s">
        <v>125</v>
      </c>
      <c r="AU129" s="179" t="s">
        <v>84</v>
      </c>
      <c r="AY129" s="15" t="s">
        <v>122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82</v>
      </c>
      <c r="BK129" s="180">
        <f>ROUND(I129*H129,2)</f>
        <v>0</v>
      </c>
      <c r="BL129" s="15" t="s">
        <v>130</v>
      </c>
      <c r="BM129" s="179" t="s">
        <v>342</v>
      </c>
    </row>
    <row r="130" s="2" customFormat="1" ht="37.8" customHeight="1">
      <c r="A130" s="34"/>
      <c r="B130" s="167"/>
      <c r="C130" s="168" t="s">
        <v>156</v>
      </c>
      <c r="D130" s="168" t="s">
        <v>125</v>
      </c>
      <c r="E130" s="169" t="s">
        <v>343</v>
      </c>
      <c r="F130" s="170" t="s">
        <v>344</v>
      </c>
      <c r="G130" s="171" t="s">
        <v>134</v>
      </c>
      <c r="H130" s="172">
        <v>1</v>
      </c>
      <c r="I130" s="173"/>
      <c r="J130" s="174">
        <f>ROUND(I130*H130,2)</f>
        <v>0</v>
      </c>
      <c r="K130" s="170" t="s">
        <v>129</v>
      </c>
      <c r="L130" s="35"/>
      <c r="M130" s="175" t="s">
        <v>1</v>
      </c>
      <c r="N130" s="176" t="s">
        <v>39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130</v>
      </c>
      <c r="AT130" s="179" t="s">
        <v>125</v>
      </c>
      <c r="AU130" s="179" t="s">
        <v>84</v>
      </c>
      <c r="AY130" s="15" t="s">
        <v>122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82</v>
      </c>
      <c r="BK130" s="180">
        <f>ROUND(I130*H130,2)</f>
        <v>0</v>
      </c>
      <c r="BL130" s="15" t="s">
        <v>130</v>
      </c>
      <c r="BM130" s="179" t="s">
        <v>345</v>
      </c>
    </row>
    <row r="131" s="2" customFormat="1" ht="24.15" customHeight="1">
      <c r="A131" s="34"/>
      <c r="B131" s="167"/>
      <c r="C131" s="181" t="s">
        <v>160</v>
      </c>
      <c r="D131" s="181" t="s">
        <v>288</v>
      </c>
      <c r="E131" s="182" t="s">
        <v>346</v>
      </c>
      <c r="F131" s="183" t="s">
        <v>347</v>
      </c>
      <c r="G131" s="184" t="s">
        <v>134</v>
      </c>
      <c r="H131" s="185">
        <v>1</v>
      </c>
      <c r="I131" s="186"/>
      <c r="J131" s="187">
        <f>ROUND(I131*H131,2)</f>
        <v>0</v>
      </c>
      <c r="K131" s="183" t="s">
        <v>1</v>
      </c>
      <c r="L131" s="188"/>
      <c r="M131" s="189" t="s">
        <v>1</v>
      </c>
      <c r="N131" s="190" t="s">
        <v>39</v>
      </c>
      <c r="O131" s="73"/>
      <c r="P131" s="177">
        <f>O131*H131</f>
        <v>0</v>
      </c>
      <c r="Q131" s="177">
        <v>0.0118</v>
      </c>
      <c r="R131" s="177">
        <f>Q131*H131</f>
        <v>0.0118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256</v>
      </c>
      <c r="AT131" s="179" t="s">
        <v>288</v>
      </c>
      <c r="AU131" s="179" t="s">
        <v>84</v>
      </c>
      <c r="AY131" s="15" t="s">
        <v>122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82</v>
      </c>
      <c r="BK131" s="180">
        <f>ROUND(I131*H131,2)</f>
        <v>0</v>
      </c>
      <c r="BL131" s="15" t="s">
        <v>130</v>
      </c>
      <c r="BM131" s="179" t="s">
        <v>348</v>
      </c>
    </row>
    <row r="132" s="2" customFormat="1" ht="24.15" customHeight="1">
      <c r="A132" s="34"/>
      <c r="B132" s="167"/>
      <c r="C132" s="168" t="s">
        <v>164</v>
      </c>
      <c r="D132" s="168" t="s">
        <v>125</v>
      </c>
      <c r="E132" s="169" t="s">
        <v>349</v>
      </c>
      <c r="F132" s="170" t="s">
        <v>350</v>
      </c>
      <c r="G132" s="171" t="s">
        <v>134</v>
      </c>
      <c r="H132" s="172">
        <v>43</v>
      </c>
      <c r="I132" s="173"/>
      <c r="J132" s="174">
        <f>ROUND(I132*H132,2)</f>
        <v>0</v>
      </c>
      <c r="K132" s="170" t="s">
        <v>129</v>
      </c>
      <c r="L132" s="35"/>
      <c r="M132" s="175" t="s">
        <v>1</v>
      </c>
      <c r="N132" s="176" t="s">
        <v>39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130</v>
      </c>
      <c r="AT132" s="179" t="s">
        <v>125</v>
      </c>
      <c r="AU132" s="179" t="s">
        <v>84</v>
      </c>
      <c r="AY132" s="15" t="s">
        <v>122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82</v>
      </c>
      <c r="BK132" s="180">
        <f>ROUND(I132*H132,2)</f>
        <v>0</v>
      </c>
      <c r="BL132" s="15" t="s">
        <v>130</v>
      </c>
      <c r="BM132" s="179" t="s">
        <v>351</v>
      </c>
    </row>
    <row r="133" s="2" customFormat="1" ht="16.5" customHeight="1">
      <c r="A133" s="34"/>
      <c r="B133" s="167"/>
      <c r="C133" s="168" t="s">
        <v>168</v>
      </c>
      <c r="D133" s="168" t="s">
        <v>125</v>
      </c>
      <c r="E133" s="169" t="s">
        <v>352</v>
      </c>
      <c r="F133" s="170" t="s">
        <v>353</v>
      </c>
      <c r="G133" s="171" t="s">
        <v>134</v>
      </c>
      <c r="H133" s="172">
        <v>7</v>
      </c>
      <c r="I133" s="173"/>
      <c r="J133" s="174">
        <f>ROUND(I133*H133,2)</f>
        <v>0</v>
      </c>
      <c r="K133" s="170" t="s">
        <v>1</v>
      </c>
      <c r="L133" s="35"/>
      <c r="M133" s="175" t="s">
        <v>1</v>
      </c>
      <c r="N133" s="176" t="s">
        <v>39</v>
      </c>
      <c r="O133" s="73"/>
      <c r="P133" s="177">
        <f>O133*H133</f>
        <v>0</v>
      </c>
      <c r="Q133" s="177">
        <v>0.001</v>
      </c>
      <c r="R133" s="177">
        <f>Q133*H133</f>
        <v>0.0070000000000000001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130</v>
      </c>
      <c r="AT133" s="179" t="s">
        <v>125</v>
      </c>
      <c r="AU133" s="179" t="s">
        <v>84</v>
      </c>
      <c r="AY133" s="15" t="s">
        <v>122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82</v>
      </c>
      <c r="BK133" s="180">
        <f>ROUND(I133*H133,2)</f>
        <v>0</v>
      </c>
      <c r="BL133" s="15" t="s">
        <v>130</v>
      </c>
      <c r="BM133" s="179" t="s">
        <v>354</v>
      </c>
    </row>
    <row r="134" s="2" customFormat="1" ht="16.5" customHeight="1">
      <c r="A134" s="34"/>
      <c r="B134" s="167"/>
      <c r="C134" s="168" t="s">
        <v>172</v>
      </c>
      <c r="D134" s="168" t="s">
        <v>125</v>
      </c>
      <c r="E134" s="169" t="s">
        <v>355</v>
      </c>
      <c r="F134" s="170" t="s">
        <v>356</v>
      </c>
      <c r="G134" s="171" t="s">
        <v>134</v>
      </c>
      <c r="H134" s="172">
        <v>36</v>
      </c>
      <c r="I134" s="173"/>
      <c r="J134" s="174">
        <f>ROUND(I134*H134,2)</f>
        <v>0</v>
      </c>
      <c r="K134" s="170" t="s">
        <v>1</v>
      </c>
      <c r="L134" s="35"/>
      <c r="M134" s="175" t="s">
        <v>1</v>
      </c>
      <c r="N134" s="176" t="s">
        <v>39</v>
      </c>
      <c r="O134" s="73"/>
      <c r="P134" s="177">
        <f>O134*H134</f>
        <v>0</v>
      </c>
      <c r="Q134" s="177">
        <v>0.001</v>
      </c>
      <c r="R134" s="177">
        <f>Q134*H134</f>
        <v>0.036000000000000004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130</v>
      </c>
      <c r="AT134" s="179" t="s">
        <v>125</v>
      </c>
      <c r="AU134" s="179" t="s">
        <v>84</v>
      </c>
      <c r="AY134" s="15" t="s">
        <v>122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82</v>
      </c>
      <c r="BK134" s="180">
        <f>ROUND(I134*H134,2)</f>
        <v>0</v>
      </c>
      <c r="BL134" s="15" t="s">
        <v>130</v>
      </c>
      <c r="BM134" s="179" t="s">
        <v>357</v>
      </c>
    </row>
    <row r="135" s="2" customFormat="1" ht="24.15" customHeight="1">
      <c r="A135" s="34"/>
      <c r="B135" s="167"/>
      <c r="C135" s="168" t="s">
        <v>176</v>
      </c>
      <c r="D135" s="168" t="s">
        <v>125</v>
      </c>
      <c r="E135" s="169" t="s">
        <v>358</v>
      </c>
      <c r="F135" s="170" t="s">
        <v>359</v>
      </c>
      <c r="G135" s="171" t="s">
        <v>134</v>
      </c>
      <c r="H135" s="172">
        <v>5</v>
      </c>
      <c r="I135" s="173"/>
      <c r="J135" s="174">
        <f>ROUND(I135*H135,2)</f>
        <v>0</v>
      </c>
      <c r="K135" s="170" t="s">
        <v>129</v>
      </c>
      <c r="L135" s="35"/>
      <c r="M135" s="175" t="s">
        <v>1</v>
      </c>
      <c r="N135" s="176" t="s">
        <v>39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130</v>
      </c>
      <c r="AT135" s="179" t="s">
        <v>125</v>
      </c>
      <c r="AU135" s="179" t="s">
        <v>84</v>
      </c>
      <c r="AY135" s="15" t="s">
        <v>122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82</v>
      </c>
      <c r="BK135" s="180">
        <f>ROUND(I135*H135,2)</f>
        <v>0</v>
      </c>
      <c r="BL135" s="15" t="s">
        <v>130</v>
      </c>
      <c r="BM135" s="179" t="s">
        <v>360</v>
      </c>
    </row>
    <row r="136" s="2" customFormat="1" ht="24.15" customHeight="1">
      <c r="A136" s="34"/>
      <c r="B136" s="167"/>
      <c r="C136" s="181" t="s">
        <v>180</v>
      </c>
      <c r="D136" s="181" t="s">
        <v>288</v>
      </c>
      <c r="E136" s="182" t="s">
        <v>361</v>
      </c>
      <c r="F136" s="183" t="s">
        <v>362</v>
      </c>
      <c r="G136" s="184" t="s">
        <v>134</v>
      </c>
      <c r="H136" s="185">
        <v>5</v>
      </c>
      <c r="I136" s="186"/>
      <c r="J136" s="187">
        <f>ROUND(I136*H136,2)</f>
        <v>0</v>
      </c>
      <c r="K136" s="183" t="s">
        <v>129</v>
      </c>
      <c r="L136" s="188"/>
      <c r="M136" s="189" t="s">
        <v>1</v>
      </c>
      <c r="N136" s="190" t="s">
        <v>39</v>
      </c>
      <c r="O136" s="73"/>
      <c r="P136" s="177">
        <f>O136*H136</f>
        <v>0</v>
      </c>
      <c r="Q136" s="177">
        <v>0.00020000000000000001</v>
      </c>
      <c r="R136" s="177">
        <f>Q136*H136</f>
        <v>0.001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256</v>
      </c>
      <c r="AT136" s="179" t="s">
        <v>288</v>
      </c>
      <c r="AU136" s="179" t="s">
        <v>84</v>
      </c>
      <c r="AY136" s="15" t="s">
        <v>122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82</v>
      </c>
      <c r="BK136" s="180">
        <f>ROUND(I136*H136,2)</f>
        <v>0</v>
      </c>
      <c r="BL136" s="15" t="s">
        <v>130</v>
      </c>
      <c r="BM136" s="179" t="s">
        <v>363</v>
      </c>
    </row>
    <row r="137" s="2" customFormat="1" ht="24.15" customHeight="1">
      <c r="A137" s="34"/>
      <c r="B137" s="167"/>
      <c r="C137" s="168" t="s">
        <v>184</v>
      </c>
      <c r="D137" s="168" t="s">
        <v>125</v>
      </c>
      <c r="E137" s="169" t="s">
        <v>364</v>
      </c>
      <c r="F137" s="170" t="s">
        <v>365</v>
      </c>
      <c r="G137" s="171" t="s">
        <v>134</v>
      </c>
      <c r="H137" s="172">
        <v>48</v>
      </c>
      <c r="I137" s="173"/>
      <c r="J137" s="174">
        <f>ROUND(I137*H137,2)</f>
        <v>0</v>
      </c>
      <c r="K137" s="170" t="s">
        <v>129</v>
      </c>
      <c r="L137" s="35"/>
      <c r="M137" s="175" t="s">
        <v>1</v>
      </c>
      <c r="N137" s="176" t="s">
        <v>39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130</v>
      </c>
      <c r="AT137" s="179" t="s">
        <v>125</v>
      </c>
      <c r="AU137" s="179" t="s">
        <v>84</v>
      </c>
      <c r="AY137" s="15" t="s">
        <v>122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82</v>
      </c>
      <c r="BK137" s="180">
        <f>ROUND(I137*H137,2)</f>
        <v>0</v>
      </c>
      <c r="BL137" s="15" t="s">
        <v>130</v>
      </c>
      <c r="BM137" s="179" t="s">
        <v>366</v>
      </c>
    </row>
    <row r="138" s="2" customFormat="1" ht="24.15" customHeight="1">
      <c r="A138" s="34"/>
      <c r="B138" s="167"/>
      <c r="C138" s="168" t="s">
        <v>8</v>
      </c>
      <c r="D138" s="168" t="s">
        <v>125</v>
      </c>
      <c r="E138" s="169" t="s">
        <v>367</v>
      </c>
      <c r="F138" s="170" t="s">
        <v>368</v>
      </c>
      <c r="G138" s="171" t="s">
        <v>134</v>
      </c>
      <c r="H138" s="172">
        <v>2</v>
      </c>
      <c r="I138" s="173"/>
      <c r="J138" s="174">
        <f>ROUND(I138*H138,2)</f>
        <v>0</v>
      </c>
      <c r="K138" s="170" t="s">
        <v>129</v>
      </c>
      <c r="L138" s="35"/>
      <c r="M138" s="175" t="s">
        <v>1</v>
      </c>
      <c r="N138" s="176" t="s">
        <v>39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130</v>
      </c>
      <c r="AT138" s="179" t="s">
        <v>125</v>
      </c>
      <c r="AU138" s="179" t="s">
        <v>84</v>
      </c>
      <c r="AY138" s="15" t="s">
        <v>122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82</v>
      </c>
      <c r="BK138" s="180">
        <f>ROUND(I138*H138,2)</f>
        <v>0</v>
      </c>
      <c r="BL138" s="15" t="s">
        <v>130</v>
      </c>
      <c r="BM138" s="179" t="s">
        <v>369</v>
      </c>
    </row>
    <row r="139" s="2" customFormat="1" ht="16.5" customHeight="1">
      <c r="A139" s="34"/>
      <c r="B139" s="167"/>
      <c r="C139" s="181" t="s">
        <v>130</v>
      </c>
      <c r="D139" s="181" t="s">
        <v>288</v>
      </c>
      <c r="E139" s="182" t="s">
        <v>370</v>
      </c>
      <c r="F139" s="183" t="s">
        <v>371</v>
      </c>
      <c r="G139" s="184" t="s">
        <v>134</v>
      </c>
      <c r="H139" s="185">
        <v>1</v>
      </c>
      <c r="I139" s="186"/>
      <c r="J139" s="187">
        <f>ROUND(I139*H139,2)</f>
        <v>0</v>
      </c>
      <c r="K139" s="183" t="s">
        <v>129</v>
      </c>
      <c r="L139" s="188"/>
      <c r="M139" s="189" t="s">
        <v>1</v>
      </c>
      <c r="N139" s="190" t="s">
        <v>39</v>
      </c>
      <c r="O139" s="73"/>
      <c r="P139" s="177">
        <f>O139*H139</f>
        <v>0</v>
      </c>
      <c r="Q139" s="177">
        <v>0.056000000000000001</v>
      </c>
      <c r="R139" s="177">
        <f>Q139*H139</f>
        <v>0.056000000000000001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256</v>
      </c>
      <c r="AT139" s="179" t="s">
        <v>288</v>
      </c>
      <c r="AU139" s="179" t="s">
        <v>84</v>
      </c>
      <c r="AY139" s="15" t="s">
        <v>122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82</v>
      </c>
      <c r="BK139" s="180">
        <f>ROUND(I139*H139,2)</f>
        <v>0</v>
      </c>
      <c r="BL139" s="15" t="s">
        <v>130</v>
      </c>
      <c r="BM139" s="179" t="s">
        <v>372</v>
      </c>
    </row>
    <row r="140" s="2" customFormat="1" ht="16.5" customHeight="1">
      <c r="A140" s="34"/>
      <c r="B140" s="167"/>
      <c r="C140" s="181" t="s">
        <v>194</v>
      </c>
      <c r="D140" s="181" t="s">
        <v>288</v>
      </c>
      <c r="E140" s="182" t="s">
        <v>373</v>
      </c>
      <c r="F140" s="183" t="s">
        <v>374</v>
      </c>
      <c r="G140" s="184" t="s">
        <v>134</v>
      </c>
      <c r="H140" s="185">
        <v>1</v>
      </c>
      <c r="I140" s="186"/>
      <c r="J140" s="187">
        <f>ROUND(I140*H140,2)</f>
        <v>0</v>
      </c>
      <c r="K140" s="183" t="s">
        <v>1</v>
      </c>
      <c r="L140" s="188"/>
      <c r="M140" s="189" t="s">
        <v>1</v>
      </c>
      <c r="N140" s="190" t="s">
        <v>39</v>
      </c>
      <c r="O140" s="73"/>
      <c r="P140" s="177">
        <f>O140*H140</f>
        <v>0</v>
      </c>
      <c r="Q140" s="177">
        <v>0.044200000000000003</v>
      </c>
      <c r="R140" s="177">
        <f>Q140*H140</f>
        <v>0.044200000000000003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256</v>
      </c>
      <c r="AT140" s="179" t="s">
        <v>288</v>
      </c>
      <c r="AU140" s="179" t="s">
        <v>84</v>
      </c>
      <c r="AY140" s="15" t="s">
        <v>122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82</v>
      </c>
      <c r="BK140" s="180">
        <f>ROUND(I140*H140,2)</f>
        <v>0</v>
      </c>
      <c r="BL140" s="15" t="s">
        <v>130</v>
      </c>
      <c r="BM140" s="179" t="s">
        <v>375</v>
      </c>
    </row>
    <row r="141" s="2" customFormat="1" ht="37.8" customHeight="1">
      <c r="A141" s="34"/>
      <c r="B141" s="167"/>
      <c r="C141" s="168" t="s">
        <v>198</v>
      </c>
      <c r="D141" s="168" t="s">
        <v>125</v>
      </c>
      <c r="E141" s="169" t="s">
        <v>376</v>
      </c>
      <c r="F141" s="170" t="s">
        <v>377</v>
      </c>
      <c r="G141" s="171" t="s">
        <v>128</v>
      </c>
      <c r="H141" s="172">
        <v>1</v>
      </c>
      <c r="I141" s="173"/>
      <c r="J141" s="174">
        <f>ROUND(I141*H141,2)</f>
        <v>0</v>
      </c>
      <c r="K141" s="170" t="s">
        <v>129</v>
      </c>
      <c r="L141" s="35"/>
      <c r="M141" s="175" t="s">
        <v>1</v>
      </c>
      <c r="N141" s="176" t="s">
        <v>39</v>
      </c>
      <c r="O141" s="73"/>
      <c r="P141" s="177">
        <f>O141*H141</f>
        <v>0</v>
      </c>
      <c r="Q141" s="177">
        <v>0.001665</v>
      </c>
      <c r="R141" s="177">
        <f>Q141*H141</f>
        <v>0.001665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130</v>
      </c>
      <c r="AT141" s="179" t="s">
        <v>125</v>
      </c>
      <c r="AU141" s="179" t="s">
        <v>84</v>
      </c>
      <c r="AY141" s="15" t="s">
        <v>122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82</v>
      </c>
      <c r="BK141" s="180">
        <f>ROUND(I141*H141,2)</f>
        <v>0</v>
      </c>
      <c r="BL141" s="15" t="s">
        <v>130</v>
      </c>
      <c r="BM141" s="179" t="s">
        <v>378</v>
      </c>
    </row>
    <row r="142" s="2" customFormat="1" ht="37.8" customHeight="1">
      <c r="A142" s="34"/>
      <c r="B142" s="167"/>
      <c r="C142" s="168" t="s">
        <v>204</v>
      </c>
      <c r="D142" s="168" t="s">
        <v>125</v>
      </c>
      <c r="E142" s="169" t="s">
        <v>379</v>
      </c>
      <c r="F142" s="170" t="s">
        <v>380</v>
      </c>
      <c r="G142" s="171" t="s">
        <v>128</v>
      </c>
      <c r="H142" s="172">
        <v>6</v>
      </c>
      <c r="I142" s="173"/>
      <c r="J142" s="174">
        <f>ROUND(I142*H142,2)</f>
        <v>0</v>
      </c>
      <c r="K142" s="170" t="s">
        <v>129</v>
      </c>
      <c r="L142" s="35"/>
      <c r="M142" s="175" t="s">
        <v>1</v>
      </c>
      <c r="N142" s="176" t="s">
        <v>39</v>
      </c>
      <c r="O142" s="73"/>
      <c r="P142" s="177">
        <f>O142*H142</f>
        <v>0</v>
      </c>
      <c r="Q142" s="177">
        <v>0.0034429999999999999</v>
      </c>
      <c r="R142" s="177">
        <f>Q142*H142</f>
        <v>0.020657999999999999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130</v>
      </c>
      <c r="AT142" s="179" t="s">
        <v>125</v>
      </c>
      <c r="AU142" s="179" t="s">
        <v>84</v>
      </c>
      <c r="AY142" s="15" t="s">
        <v>122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82</v>
      </c>
      <c r="BK142" s="180">
        <f>ROUND(I142*H142,2)</f>
        <v>0</v>
      </c>
      <c r="BL142" s="15" t="s">
        <v>130</v>
      </c>
      <c r="BM142" s="179" t="s">
        <v>381</v>
      </c>
    </row>
    <row r="143" s="2" customFormat="1" ht="37.8" customHeight="1">
      <c r="A143" s="34"/>
      <c r="B143" s="167"/>
      <c r="C143" s="168" t="s">
        <v>209</v>
      </c>
      <c r="D143" s="168" t="s">
        <v>125</v>
      </c>
      <c r="E143" s="169" t="s">
        <v>382</v>
      </c>
      <c r="F143" s="170" t="s">
        <v>383</v>
      </c>
      <c r="G143" s="171" t="s">
        <v>128</v>
      </c>
      <c r="H143" s="172">
        <v>7</v>
      </c>
      <c r="I143" s="173"/>
      <c r="J143" s="174">
        <f>ROUND(I143*H143,2)</f>
        <v>0</v>
      </c>
      <c r="K143" s="170" t="s">
        <v>129</v>
      </c>
      <c r="L143" s="35"/>
      <c r="M143" s="175" t="s">
        <v>1</v>
      </c>
      <c r="N143" s="176" t="s">
        <v>39</v>
      </c>
      <c r="O143" s="73"/>
      <c r="P143" s="177">
        <f>O143*H143</f>
        <v>0</v>
      </c>
      <c r="Q143" s="177">
        <v>0.00070052000000000005</v>
      </c>
      <c r="R143" s="177">
        <f>Q143*H143</f>
        <v>0.0049036400000000008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130</v>
      </c>
      <c r="AT143" s="179" t="s">
        <v>125</v>
      </c>
      <c r="AU143" s="179" t="s">
        <v>84</v>
      </c>
      <c r="AY143" s="15" t="s">
        <v>122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82</v>
      </c>
      <c r="BK143" s="180">
        <f>ROUND(I143*H143,2)</f>
        <v>0</v>
      </c>
      <c r="BL143" s="15" t="s">
        <v>130</v>
      </c>
      <c r="BM143" s="179" t="s">
        <v>384</v>
      </c>
    </row>
    <row r="144" s="2" customFormat="1" ht="33" customHeight="1">
      <c r="A144" s="34"/>
      <c r="B144" s="167"/>
      <c r="C144" s="168" t="s">
        <v>7</v>
      </c>
      <c r="D144" s="168" t="s">
        <v>125</v>
      </c>
      <c r="E144" s="169" t="s">
        <v>385</v>
      </c>
      <c r="F144" s="170" t="s">
        <v>386</v>
      </c>
      <c r="G144" s="171" t="s">
        <v>128</v>
      </c>
      <c r="H144" s="172">
        <v>150</v>
      </c>
      <c r="I144" s="173"/>
      <c r="J144" s="174">
        <f>ROUND(I144*H144,2)</f>
        <v>0</v>
      </c>
      <c r="K144" s="170" t="s">
        <v>129</v>
      </c>
      <c r="L144" s="35"/>
      <c r="M144" s="175" t="s">
        <v>1</v>
      </c>
      <c r="N144" s="176" t="s">
        <v>39</v>
      </c>
      <c r="O144" s="73"/>
      <c r="P144" s="177">
        <f>O144*H144</f>
        <v>0</v>
      </c>
      <c r="Q144" s="177">
        <v>0.018423599999999998</v>
      </c>
      <c r="R144" s="177">
        <f>Q144*H144</f>
        <v>2.7635399999999999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130</v>
      </c>
      <c r="AT144" s="179" t="s">
        <v>125</v>
      </c>
      <c r="AU144" s="179" t="s">
        <v>84</v>
      </c>
      <c r="AY144" s="15" t="s">
        <v>122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82</v>
      </c>
      <c r="BK144" s="180">
        <f>ROUND(I144*H144,2)</f>
        <v>0</v>
      </c>
      <c r="BL144" s="15" t="s">
        <v>130</v>
      </c>
      <c r="BM144" s="179" t="s">
        <v>387</v>
      </c>
    </row>
    <row r="145" s="2" customFormat="1" ht="37.8" customHeight="1">
      <c r="A145" s="34"/>
      <c r="B145" s="167"/>
      <c r="C145" s="168" t="s">
        <v>216</v>
      </c>
      <c r="D145" s="168" t="s">
        <v>125</v>
      </c>
      <c r="E145" s="169" t="s">
        <v>388</v>
      </c>
      <c r="F145" s="170" t="s">
        <v>389</v>
      </c>
      <c r="G145" s="171" t="s">
        <v>128</v>
      </c>
      <c r="H145" s="172">
        <v>150</v>
      </c>
      <c r="I145" s="173"/>
      <c r="J145" s="174">
        <f>ROUND(I145*H145,2)</f>
        <v>0</v>
      </c>
      <c r="K145" s="170" t="s">
        <v>129</v>
      </c>
      <c r="L145" s="35"/>
      <c r="M145" s="175" t="s">
        <v>1</v>
      </c>
      <c r="N145" s="176" t="s">
        <v>39</v>
      </c>
      <c r="O145" s="73"/>
      <c r="P145" s="177">
        <f>O145*H145</f>
        <v>0</v>
      </c>
      <c r="Q145" s="177">
        <v>0.001665</v>
      </c>
      <c r="R145" s="177">
        <f>Q145*H145</f>
        <v>0.24975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130</v>
      </c>
      <c r="AT145" s="179" t="s">
        <v>125</v>
      </c>
      <c r="AU145" s="179" t="s">
        <v>84</v>
      </c>
      <c r="AY145" s="15" t="s">
        <v>122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82</v>
      </c>
      <c r="BK145" s="180">
        <f>ROUND(I145*H145,2)</f>
        <v>0</v>
      </c>
      <c r="BL145" s="15" t="s">
        <v>130</v>
      </c>
      <c r="BM145" s="179" t="s">
        <v>390</v>
      </c>
    </row>
    <row r="146" s="2" customFormat="1" ht="37.8" customHeight="1">
      <c r="A146" s="34"/>
      <c r="B146" s="167"/>
      <c r="C146" s="168" t="s">
        <v>220</v>
      </c>
      <c r="D146" s="168" t="s">
        <v>125</v>
      </c>
      <c r="E146" s="169" t="s">
        <v>391</v>
      </c>
      <c r="F146" s="170" t="s">
        <v>392</v>
      </c>
      <c r="G146" s="171" t="s">
        <v>134</v>
      </c>
      <c r="H146" s="172">
        <v>4</v>
      </c>
      <c r="I146" s="173"/>
      <c r="J146" s="174">
        <f>ROUND(I146*H146,2)</f>
        <v>0</v>
      </c>
      <c r="K146" s="170" t="s">
        <v>129</v>
      </c>
      <c r="L146" s="35"/>
      <c r="M146" s="175" t="s">
        <v>1</v>
      </c>
      <c r="N146" s="176" t="s">
        <v>39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130</v>
      </c>
      <c r="AT146" s="179" t="s">
        <v>125</v>
      </c>
      <c r="AU146" s="179" t="s">
        <v>84</v>
      </c>
      <c r="AY146" s="15" t="s">
        <v>122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82</v>
      </c>
      <c r="BK146" s="180">
        <f>ROUND(I146*H146,2)</f>
        <v>0</v>
      </c>
      <c r="BL146" s="15" t="s">
        <v>130</v>
      </c>
      <c r="BM146" s="179" t="s">
        <v>393</v>
      </c>
    </row>
    <row r="147" s="2" customFormat="1" ht="16.5" customHeight="1">
      <c r="A147" s="34"/>
      <c r="B147" s="167"/>
      <c r="C147" s="181" t="s">
        <v>224</v>
      </c>
      <c r="D147" s="181" t="s">
        <v>288</v>
      </c>
      <c r="E147" s="182" t="s">
        <v>394</v>
      </c>
      <c r="F147" s="183" t="s">
        <v>395</v>
      </c>
      <c r="G147" s="184" t="s">
        <v>134</v>
      </c>
      <c r="H147" s="185">
        <v>4</v>
      </c>
      <c r="I147" s="186"/>
      <c r="J147" s="187">
        <f>ROUND(I147*H147,2)</f>
        <v>0</v>
      </c>
      <c r="K147" s="183" t="s">
        <v>1</v>
      </c>
      <c r="L147" s="188"/>
      <c r="M147" s="189" t="s">
        <v>1</v>
      </c>
      <c r="N147" s="190" t="s">
        <v>39</v>
      </c>
      <c r="O147" s="73"/>
      <c r="P147" s="177">
        <f>O147*H147</f>
        <v>0</v>
      </c>
      <c r="Q147" s="177">
        <v>0.0082000000000000007</v>
      </c>
      <c r="R147" s="177">
        <f>Q147*H147</f>
        <v>0.032800000000000003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256</v>
      </c>
      <c r="AT147" s="179" t="s">
        <v>288</v>
      </c>
      <c r="AU147" s="179" t="s">
        <v>84</v>
      </c>
      <c r="AY147" s="15" t="s">
        <v>122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82</v>
      </c>
      <c r="BK147" s="180">
        <f>ROUND(I147*H147,2)</f>
        <v>0</v>
      </c>
      <c r="BL147" s="15" t="s">
        <v>130</v>
      </c>
      <c r="BM147" s="179" t="s">
        <v>396</v>
      </c>
    </row>
    <row r="148" s="2" customFormat="1" ht="37.8" customHeight="1">
      <c r="A148" s="34"/>
      <c r="B148" s="167"/>
      <c r="C148" s="168" t="s">
        <v>228</v>
      </c>
      <c r="D148" s="168" t="s">
        <v>125</v>
      </c>
      <c r="E148" s="169" t="s">
        <v>397</v>
      </c>
      <c r="F148" s="170" t="s">
        <v>398</v>
      </c>
      <c r="G148" s="171" t="s">
        <v>134</v>
      </c>
      <c r="H148" s="172">
        <v>1</v>
      </c>
      <c r="I148" s="173"/>
      <c r="J148" s="174">
        <f>ROUND(I148*H148,2)</f>
        <v>0</v>
      </c>
      <c r="K148" s="170" t="s">
        <v>129</v>
      </c>
      <c r="L148" s="35"/>
      <c r="M148" s="175" t="s">
        <v>1</v>
      </c>
      <c r="N148" s="176" t="s">
        <v>39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130</v>
      </c>
      <c r="AT148" s="179" t="s">
        <v>125</v>
      </c>
      <c r="AU148" s="179" t="s">
        <v>84</v>
      </c>
      <c r="AY148" s="15" t="s">
        <v>122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82</v>
      </c>
      <c r="BK148" s="180">
        <f>ROUND(I148*H148,2)</f>
        <v>0</v>
      </c>
      <c r="BL148" s="15" t="s">
        <v>130</v>
      </c>
      <c r="BM148" s="179" t="s">
        <v>399</v>
      </c>
    </row>
    <row r="149" s="2" customFormat="1" ht="16.5" customHeight="1">
      <c r="A149" s="34"/>
      <c r="B149" s="167"/>
      <c r="C149" s="181" t="s">
        <v>232</v>
      </c>
      <c r="D149" s="181" t="s">
        <v>288</v>
      </c>
      <c r="E149" s="182" t="s">
        <v>400</v>
      </c>
      <c r="F149" s="183" t="s">
        <v>401</v>
      </c>
      <c r="G149" s="184" t="s">
        <v>134</v>
      </c>
      <c r="H149" s="185">
        <v>1</v>
      </c>
      <c r="I149" s="186"/>
      <c r="J149" s="187">
        <f>ROUND(I149*H149,2)</f>
        <v>0</v>
      </c>
      <c r="K149" s="183" t="s">
        <v>129</v>
      </c>
      <c r="L149" s="188"/>
      <c r="M149" s="189" t="s">
        <v>1</v>
      </c>
      <c r="N149" s="190" t="s">
        <v>39</v>
      </c>
      <c r="O149" s="73"/>
      <c r="P149" s="177">
        <f>O149*H149</f>
        <v>0</v>
      </c>
      <c r="Q149" s="177">
        <v>0.00069999999999999999</v>
      </c>
      <c r="R149" s="177">
        <f>Q149*H149</f>
        <v>0.00069999999999999999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256</v>
      </c>
      <c r="AT149" s="179" t="s">
        <v>288</v>
      </c>
      <c r="AU149" s="179" t="s">
        <v>84</v>
      </c>
      <c r="AY149" s="15" t="s">
        <v>122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82</v>
      </c>
      <c r="BK149" s="180">
        <f>ROUND(I149*H149,2)</f>
        <v>0</v>
      </c>
      <c r="BL149" s="15" t="s">
        <v>130</v>
      </c>
      <c r="BM149" s="179" t="s">
        <v>402</v>
      </c>
    </row>
    <row r="150" s="2" customFormat="1" ht="37.8" customHeight="1">
      <c r="A150" s="34"/>
      <c r="B150" s="167"/>
      <c r="C150" s="168" t="s">
        <v>236</v>
      </c>
      <c r="D150" s="168" t="s">
        <v>125</v>
      </c>
      <c r="E150" s="169" t="s">
        <v>403</v>
      </c>
      <c r="F150" s="170" t="s">
        <v>404</v>
      </c>
      <c r="G150" s="171" t="s">
        <v>134</v>
      </c>
      <c r="H150" s="172">
        <v>3</v>
      </c>
      <c r="I150" s="173"/>
      <c r="J150" s="174">
        <f>ROUND(I150*H150,2)</f>
        <v>0</v>
      </c>
      <c r="K150" s="170" t="s">
        <v>129</v>
      </c>
      <c r="L150" s="35"/>
      <c r="M150" s="175" t="s">
        <v>1</v>
      </c>
      <c r="N150" s="176" t="s">
        <v>39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0.47999999999999998</v>
      </c>
      <c r="T150" s="178">
        <f>S150*H150</f>
        <v>1.44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130</v>
      </c>
      <c r="AT150" s="179" t="s">
        <v>125</v>
      </c>
      <c r="AU150" s="179" t="s">
        <v>84</v>
      </c>
      <c r="AY150" s="15" t="s">
        <v>122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82</v>
      </c>
      <c r="BK150" s="180">
        <f>ROUND(I150*H150,2)</f>
        <v>0</v>
      </c>
      <c r="BL150" s="15" t="s">
        <v>130</v>
      </c>
      <c r="BM150" s="179" t="s">
        <v>405</v>
      </c>
    </row>
    <row r="151" s="2" customFormat="1" ht="37.8" customHeight="1">
      <c r="A151" s="34"/>
      <c r="B151" s="167"/>
      <c r="C151" s="168" t="s">
        <v>240</v>
      </c>
      <c r="D151" s="168" t="s">
        <v>125</v>
      </c>
      <c r="E151" s="169" t="s">
        <v>406</v>
      </c>
      <c r="F151" s="170" t="s">
        <v>407</v>
      </c>
      <c r="G151" s="171" t="s">
        <v>134</v>
      </c>
      <c r="H151" s="172">
        <v>1</v>
      </c>
      <c r="I151" s="173"/>
      <c r="J151" s="174">
        <f>ROUND(I151*H151,2)</f>
        <v>0</v>
      </c>
      <c r="K151" s="170" t="s">
        <v>129</v>
      </c>
      <c r="L151" s="35"/>
      <c r="M151" s="175" t="s">
        <v>1</v>
      </c>
      <c r="N151" s="176" t="s">
        <v>39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0.00059999999999999995</v>
      </c>
      <c r="T151" s="178">
        <f>S151*H151</f>
        <v>0.00059999999999999995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130</v>
      </c>
      <c r="AT151" s="179" t="s">
        <v>125</v>
      </c>
      <c r="AU151" s="179" t="s">
        <v>84</v>
      </c>
      <c r="AY151" s="15" t="s">
        <v>122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82</v>
      </c>
      <c r="BK151" s="180">
        <f>ROUND(I151*H151,2)</f>
        <v>0</v>
      </c>
      <c r="BL151" s="15" t="s">
        <v>130</v>
      </c>
      <c r="BM151" s="179" t="s">
        <v>408</v>
      </c>
    </row>
    <row r="152" s="2" customFormat="1" ht="24.15" customHeight="1">
      <c r="A152" s="34"/>
      <c r="B152" s="167"/>
      <c r="C152" s="168" t="s">
        <v>244</v>
      </c>
      <c r="D152" s="168" t="s">
        <v>125</v>
      </c>
      <c r="E152" s="169" t="s">
        <v>409</v>
      </c>
      <c r="F152" s="170" t="s">
        <v>410</v>
      </c>
      <c r="G152" s="171" t="s">
        <v>134</v>
      </c>
      <c r="H152" s="172">
        <v>1</v>
      </c>
      <c r="I152" s="173"/>
      <c r="J152" s="174">
        <f>ROUND(I152*H152,2)</f>
        <v>0</v>
      </c>
      <c r="K152" s="170" t="s">
        <v>129</v>
      </c>
      <c r="L152" s="35"/>
      <c r="M152" s="175" t="s">
        <v>1</v>
      </c>
      <c r="N152" s="176" t="s">
        <v>39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130</v>
      </c>
      <c r="AT152" s="179" t="s">
        <v>125</v>
      </c>
      <c r="AU152" s="179" t="s">
        <v>84</v>
      </c>
      <c r="AY152" s="15" t="s">
        <v>122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82</v>
      </c>
      <c r="BK152" s="180">
        <f>ROUND(I152*H152,2)</f>
        <v>0</v>
      </c>
      <c r="BL152" s="15" t="s">
        <v>130</v>
      </c>
      <c r="BM152" s="179" t="s">
        <v>411</v>
      </c>
    </row>
    <row r="153" s="2" customFormat="1" ht="37.8" customHeight="1">
      <c r="A153" s="34"/>
      <c r="B153" s="167"/>
      <c r="C153" s="181" t="s">
        <v>248</v>
      </c>
      <c r="D153" s="181" t="s">
        <v>288</v>
      </c>
      <c r="E153" s="182" t="s">
        <v>412</v>
      </c>
      <c r="F153" s="183" t="s">
        <v>413</v>
      </c>
      <c r="G153" s="184" t="s">
        <v>134</v>
      </c>
      <c r="H153" s="185">
        <v>1</v>
      </c>
      <c r="I153" s="186"/>
      <c r="J153" s="187">
        <f>ROUND(I153*H153,2)</f>
        <v>0</v>
      </c>
      <c r="K153" s="183" t="s">
        <v>129</v>
      </c>
      <c r="L153" s="188"/>
      <c r="M153" s="189" t="s">
        <v>1</v>
      </c>
      <c r="N153" s="190" t="s">
        <v>39</v>
      </c>
      <c r="O153" s="73"/>
      <c r="P153" s="177">
        <f>O153*H153</f>
        <v>0</v>
      </c>
      <c r="Q153" s="177">
        <v>0.00080000000000000004</v>
      </c>
      <c r="R153" s="177">
        <f>Q153*H153</f>
        <v>0.00080000000000000004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256</v>
      </c>
      <c r="AT153" s="179" t="s">
        <v>288</v>
      </c>
      <c r="AU153" s="179" t="s">
        <v>84</v>
      </c>
      <c r="AY153" s="15" t="s">
        <v>122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82</v>
      </c>
      <c r="BK153" s="180">
        <f>ROUND(I153*H153,2)</f>
        <v>0</v>
      </c>
      <c r="BL153" s="15" t="s">
        <v>130</v>
      </c>
      <c r="BM153" s="179" t="s">
        <v>414</v>
      </c>
    </row>
    <row r="154" s="2" customFormat="1" ht="24.15" customHeight="1">
      <c r="A154" s="34"/>
      <c r="B154" s="167"/>
      <c r="C154" s="168" t="s">
        <v>252</v>
      </c>
      <c r="D154" s="168" t="s">
        <v>125</v>
      </c>
      <c r="E154" s="169" t="s">
        <v>415</v>
      </c>
      <c r="F154" s="170" t="s">
        <v>416</v>
      </c>
      <c r="G154" s="171" t="s">
        <v>134</v>
      </c>
      <c r="H154" s="172">
        <v>1</v>
      </c>
      <c r="I154" s="173"/>
      <c r="J154" s="174">
        <f>ROUND(I154*H154,2)</f>
        <v>0</v>
      </c>
      <c r="K154" s="170" t="s">
        <v>417</v>
      </c>
      <c r="L154" s="35"/>
      <c r="M154" s="175" t="s">
        <v>1</v>
      </c>
      <c r="N154" s="176" t="s">
        <v>39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130</v>
      </c>
      <c r="AT154" s="179" t="s">
        <v>125</v>
      </c>
      <c r="AU154" s="179" t="s">
        <v>84</v>
      </c>
      <c r="AY154" s="15" t="s">
        <v>122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82</v>
      </c>
      <c r="BK154" s="180">
        <f>ROUND(I154*H154,2)</f>
        <v>0</v>
      </c>
      <c r="BL154" s="15" t="s">
        <v>130</v>
      </c>
      <c r="BM154" s="179" t="s">
        <v>418</v>
      </c>
    </row>
    <row r="155" s="2" customFormat="1" ht="21.75" customHeight="1">
      <c r="A155" s="34"/>
      <c r="B155" s="167"/>
      <c r="C155" s="168" t="s">
        <v>256</v>
      </c>
      <c r="D155" s="168" t="s">
        <v>125</v>
      </c>
      <c r="E155" s="169" t="s">
        <v>419</v>
      </c>
      <c r="F155" s="170" t="s">
        <v>420</v>
      </c>
      <c r="G155" s="171" t="s">
        <v>421</v>
      </c>
      <c r="H155" s="172">
        <v>1</v>
      </c>
      <c r="I155" s="173"/>
      <c r="J155" s="174">
        <f>ROUND(I155*H155,2)</f>
        <v>0</v>
      </c>
      <c r="K155" s="170" t="s">
        <v>1</v>
      </c>
      <c r="L155" s="35"/>
      <c r="M155" s="175" t="s">
        <v>1</v>
      </c>
      <c r="N155" s="176" t="s">
        <v>39</v>
      </c>
      <c r="O155" s="73"/>
      <c r="P155" s="177">
        <f>O155*H155</f>
        <v>0</v>
      </c>
      <c r="Q155" s="177">
        <v>0.014999999999999999</v>
      </c>
      <c r="R155" s="177">
        <f>Q155*H155</f>
        <v>0.014999999999999999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130</v>
      </c>
      <c r="AT155" s="179" t="s">
        <v>125</v>
      </c>
      <c r="AU155" s="179" t="s">
        <v>84</v>
      </c>
      <c r="AY155" s="15" t="s">
        <v>122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82</v>
      </c>
      <c r="BK155" s="180">
        <f>ROUND(I155*H155,2)</f>
        <v>0</v>
      </c>
      <c r="BL155" s="15" t="s">
        <v>130</v>
      </c>
      <c r="BM155" s="179" t="s">
        <v>422</v>
      </c>
    </row>
    <row r="156" s="2" customFormat="1" ht="16.5" customHeight="1">
      <c r="A156" s="34"/>
      <c r="B156" s="167"/>
      <c r="C156" s="168" t="s">
        <v>260</v>
      </c>
      <c r="D156" s="168" t="s">
        <v>125</v>
      </c>
      <c r="E156" s="169" t="s">
        <v>423</v>
      </c>
      <c r="F156" s="170" t="s">
        <v>424</v>
      </c>
      <c r="G156" s="171" t="s">
        <v>134</v>
      </c>
      <c r="H156" s="172">
        <v>1</v>
      </c>
      <c r="I156" s="173"/>
      <c r="J156" s="174">
        <f>ROUND(I156*H156,2)</f>
        <v>0</v>
      </c>
      <c r="K156" s="170" t="s">
        <v>1</v>
      </c>
      <c r="L156" s="35"/>
      <c r="M156" s="175" t="s">
        <v>1</v>
      </c>
      <c r="N156" s="176" t="s">
        <v>39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130</v>
      </c>
      <c r="AT156" s="179" t="s">
        <v>125</v>
      </c>
      <c r="AU156" s="179" t="s">
        <v>84</v>
      </c>
      <c r="AY156" s="15" t="s">
        <v>122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82</v>
      </c>
      <c r="BK156" s="180">
        <f>ROUND(I156*H156,2)</f>
        <v>0</v>
      </c>
      <c r="BL156" s="15" t="s">
        <v>130</v>
      </c>
      <c r="BM156" s="179" t="s">
        <v>425</v>
      </c>
    </row>
    <row r="157" s="2" customFormat="1" ht="16.5" customHeight="1">
      <c r="A157" s="34"/>
      <c r="B157" s="167"/>
      <c r="C157" s="168" t="s">
        <v>264</v>
      </c>
      <c r="D157" s="168" t="s">
        <v>125</v>
      </c>
      <c r="E157" s="169" t="s">
        <v>426</v>
      </c>
      <c r="F157" s="170" t="s">
        <v>424</v>
      </c>
      <c r="G157" s="171" t="s">
        <v>427</v>
      </c>
      <c r="H157" s="172">
        <v>1</v>
      </c>
      <c r="I157" s="173"/>
      <c r="J157" s="174">
        <f>ROUND(I157*H157,2)</f>
        <v>0</v>
      </c>
      <c r="K157" s="170" t="s">
        <v>1</v>
      </c>
      <c r="L157" s="35"/>
      <c r="M157" s="175" t="s">
        <v>1</v>
      </c>
      <c r="N157" s="176" t="s">
        <v>39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130</v>
      </c>
      <c r="AT157" s="179" t="s">
        <v>125</v>
      </c>
      <c r="AU157" s="179" t="s">
        <v>84</v>
      </c>
      <c r="AY157" s="15" t="s">
        <v>122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82</v>
      </c>
      <c r="BK157" s="180">
        <f>ROUND(I157*H157,2)</f>
        <v>0</v>
      </c>
      <c r="BL157" s="15" t="s">
        <v>130</v>
      </c>
      <c r="BM157" s="179" t="s">
        <v>428</v>
      </c>
    </row>
    <row r="158" s="2" customFormat="1" ht="16.5" customHeight="1">
      <c r="A158" s="34"/>
      <c r="B158" s="167"/>
      <c r="C158" s="168" t="s">
        <v>270</v>
      </c>
      <c r="D158" s="168" t="s">
        <v>125</v>
      </c>
      <c r="E158" s="169" t="s">
        <v>429</v>
      </c>
      <c r="F158" s="170" t="s">
        <v>424</v>
      </c>
      <c r="G158" s="171" t="s">
        <v>427</v>
      </c>
      <c r="H158" s="172">
        <v>1</v>
      </c>
      <c r="I158" s="173"/>
      <c r="J158" s="174">
        <f>ROUND(I158*H158,2)</f>
        <v>0</v>
      </c>
      <c r="K158" s="170" t="s">
        <v>1</v>
      </c>
      <c r="L158" s="35"/>
      <c r="M158" s="175" t="s">
        <v>1</v>
      </c>
      <c r="N158" s="176" t="s">
        <v>39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130</v>
      </c>
      <c r="AT158" s="179" t="s">
        <v>125</v>
      </c>
      <c r="AU158" s="179" t="s">
        <v>84</v>
      </c>
      <c r="AY158" s="15" t="s">
        <v>122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82</v>
      </c>
      <c r="BK158" s="180">
        <f>ROUND(I158*H158,2)</f>
        <v>0</v>
      </c>
      <c r="BL158" s="15" t="s">
        <v>130</v>
      </c>
      <c r="BM158" s="179" t="s">
        <v>430</v>
      </c>
    </row>
    <row r="159" s="2" customFormat="1" ht="16.5" customHeight="1">
      <c r="A159" s="34"/>
      <c r="B159" s="167"/>
      <c r="C159" s="168" t="s">
        <v>274</v>
      </c>
      <c r="D159" s="168" t="s">
        <v>125</v>
      </c>
      <c r="E159" s="169" t="s">
        <v>431</v>
      </c>
      <c r="F159" s="170" t="s">
        <v>424</v>
      </c>
      <c r="G159" s="171" t="s">
        <v>427</v>
      </c>
      <c r="H159" s="172">
        <v>1</v>
      </c>
      <c r="I159" s="173"/>
      <c r="J159" s="174">
        <f>ROUND(I159*H159,2)</f>
        <v>0</v>
      </c>
      <c r="K159" s="170" t="s">
        <v>1</v>
      </c>
      <c r="L159" s="35"/>
      <c r="M159" s="175" t="s">
        <v>1</v>
      </c>
      <c r="N159" s="176" t="s">
        <v>39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130</v>
      </c>
      <c r="AT159" s="179" t="s">
        <v>125</v>
      </c>
      <c r="AU159" s="179" t="s">
        <v>84</v>
      </c>
      <c r="AY159" s="15" t="s">
        <v>122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82</v>
      </c>
      <c r="BK159" s="180">
        <f>ROUND(I159*H159,2)</f>
        <v>0</v>
      </c>
      <c r="BL159" s="15" t="s">
        <v>130</v>
      </c>
      <c r="BM159" s="179" t="s">
        <v>432</v>
      </c>
    </row>
    <row r="160" s="2" customFormat="1" ht="16.5" customHeight="1">
      <c r="A160" s="34"/>
      <c r="B160" s="167"/>
      <c r="C160" s="168" t="s">
        <v>279</v>
      </c>
      <c r="D160" s="168" t="s">
        <v>125</v>
      </c>
      <c r="E160" s="169" t="s">
        <v>433</v>
      </c>
      <c r="F160" s="170" t="s">
        <v>434</v>
      </c>
      <c r="G160" s="171" t="s">
        <v>128</v>
      </c>
      <c r="H160" s="172">
        <v>10</v>
      </c>
      <c r="I160" s="173"/>
      <c r="J160" s="174">
        <f>ROUND(I160*H160,2)</f>
        <v>0</v>
      </c>
      <c r="K160" s="170" t="s">
        <v>1</v>
      </c>
      <c r="L160" s="35"/>
      <c r="M160" s="175" t="s">
        <v>1</v>
      </c>
      <c r="N160" s="176" t="s">
        <v>39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140</v>
      </c>
      <c r="AT160" s="179" t="s">
        <v>125</v>
      </c>
      <c r="AU160" s="179" t="s">
        <v>84</v>
      </c>
      <c r="AY160" s="15" t="s">
        <v>122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82</v>
      </c>
      <c r="BK160" s="180">
        <f>ROUND(I160*H160,2)</f>
        <v>0</v>
      </c>
      <c r="BL160" s="15" t="s">
        <v>140</v>
      </c>
      <c r="BM160" s="179" t="s">
        <v>435</v>
      </c>
    </row>
    <row r="161" s="2" customFormat="1" ht="16.5" customHeight="1">
      <c r="A161" s="34"/>
      <c r="B161" s="167"/>
      <c r="C161" s="168" t="s">
        <v>283</v>
      </c>
      <c r="D161" s="168" t="s">
        <v>125</v>
      </c>
      <c r="E161" s="169" t="s">
        <v>436</v>
      </c>
      <c r="F161" s="170" t="s">
        <v>437</v>
      </c>
      <c r="G161" s="171" t="s">
        <v>438</v>
      </c>
      <c r="H161" s="172">
        <v>1</v>
      </c>
      <c r="I161" s="173"/>
      <c r="J161" s="174">
        <f>ROUND(I161*H161,2)</f>
        <v>0</v>
      </c>
      <c r="K161" s="170" t="s">
        <v>1</v>
      </c>
      <c r="L161" s="35"/>
      <c r="M161" s="175" t="s">
        <v>1</v>
      </c>
      <c r="N161" s="176" t="s">
        <v>39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130</v>
      </c>
      <c r="AT161" s="179" t="s">
        <v>125</v>
      </c>
      <c r="AU161" s="179" t="s">
        <v>84</v>
      </c>
      <c r="AY161" s="15" t="s">
        <v>122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82</v>
      </c>
      <c r="BK161" s="180">
        <f>ROUND(I161*H161,2)</f>
        <v>0</v>
      </c>
      <c r="BL161" s="15" t="s">
        <v>130</v>
      </c>
      <c r="BM161" s="179" t="s">
        <v>439</v>
      </c>
    </row>
    <row r="162" s="2" customFormat="1" ht="16.5" customHeight="1">
      <c r="A162" s="34"/>
      <c r="B162" s="167"/>
      <c r="C162" s="168" t="s">
        <v>287</v>
      </c>
      <c r="D162" s="168" t="s">
        <v>125</v>
      </c>
      <c r="E162" s="169" t="s">
        <v>440</v>
      </c>
      <c r="F162" s="170" t="s">
        <v>441</v>
      </c>
      <c r="G162" s="171" t="s">
        <v>134</v>
      </c>
      <c r="H162" s="172">
        <v>1</v>
      </c>
      <c r="I162" s="173"/>
      <c r="J162" s="174">
        <f>ROUND(I162*H162,2)</f>
        <v>0</v>
      </c>
      <c r="K162" s="170" t="s">
        <v>1</v>
      </c>
      <c r="L162" s="35"/>
      <c r="M162" s="175" t="s">
        <v>1</v>
      </c>
      <c r="N162" s="176" t="s">
        <v>39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130</v>
      </c>
      <c r="AT162" s="179" t="s">
        <v>125</v>
      </c>
      <c r="AU162" s="179" t="s">
        <v>84</v>
      </c>
      <c r="AY162" s="15" t="s">
        <v>122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82</v>
      </c>
      <c r="BK162" s="180">
        <f>ROUND(I162*H162,2)</f>
        <v>0</v>
      </c>
      <c r="BL162" s="15" t="s">
        <v>130</v>
      </c>
      <c r="BM162" s="179" t="s">
        <v>442</v>
      </c>
    </row>
    <row r="163" s="2" customFormat="1" ht="16.5" customHeight="1">
      <c r="A163" s="34"/>
      <c r="B163" s="167"/>
      <c r="C163" s="168" t="s">
        <v>292</v>
      </c>
      <c r="D163" s="168" t="s">
        <v>125</v>
      </c>
      <c r="E163" s="169" t="s">
        <v>443</v>
      </c>
      <c r="F163" s="170" t="s">
        <v>444</v>
      </c>
      <c r="G163" s="171" t="s">
        <v>438</v>
      </c>
      <c r="H163" s="172">
        <v>1</v>
      </c>
      <c r="I163" s="173"/>
      <c r="J163" s="174">
        <f>ROUND(I163*H163,2)</f>
        <v>0</v>
      </c>
      <c r="K163" s="170" t="s">
        <v>1</v>
      </c>
      <c r="L163" s="35"/>
      <c r="M163" s="175" t="s">
        <v>1</v>
      </c>
      <c r="N163" s="176" t="s">
        <v>39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130</v>
      </c>
      <c r="AT163" s="179" t="s">
        <v>125</v>
      </c>
      <c r="AU163" s="179" t="s">
        <v>84</v>
      </c>
      <c r="AY163" s="15" t="s">
        <v>122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82</v>
      </c>
      <c r="BK163" s="180">
        <f>ROUND(I163*H163,2)</f>
        <v>0</v>
      </c>
      <c r="BL163" s="15" t="s">
        <v>130</v>
      </c>
      <c r="BM163" s="179" t="s">
        <v>445</v>
      </c>
    </row>
    <row r="164" s="2" customFormat="1" ht="16.5" customHeight="1">
      <c r="A164" s="34"/>
      <c r="B164" s="167"/>
      <c r="C164" s="168" t="s">
        <v>296</v>
      </c>
      <c r="D164" s="168" t="s">
        <v>125</v>
      </c>
      <c r="E164" s="169" t="s">
        <v>446</v>
      </c>
      <c r="F164" s="170" t="s">
        <v>447</v>
      </c>
      <c r="G164" s="171" t="s">
        <v>448</v>
      </c>
      <c r="H164" s="172">
        <v>50</v>
      </c>
      <c r="I164" s="173"/>
      <c r="J164" s="174">
        <f>ROUND(I164*H164,2)</f>
        <v>0</v>
      </c>
      <c r="K164" s="170" t="s">
        <v>1</v>
      </c>
      <c r="L164" s="35"/>
      <c r="M164" s="175" t="s">
        <v>1</v>
      </c>
      <c r="N164" s="176" t="s">
        <v>39</v>
      </c>
      <c r="O164" s="73"/>
      <c r="P164" s="177">
        <f>O164*H164</f>
        <v>0</v>
      </c>
      <c r="Q164" s="177">
        <v>0.0025000000000000001</v>
      </c>
      <c r="R164" s="177">
        <f>Q164*H164</f>
        <v>0.125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130</v>
      </c>
      <c r="AT164" s="179" t="s">
        <v>125</v>
      </c>
      <c r="AU164" s="179" t="s">
        <v>84</v>
      </c>
      <c r="AY164" s="15" t="s">
        <v>122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82</v>
      </c>
      <c r="BK164" s="180">
        <f>ROUND(I164*H164,2)</f>
        <v>0</v>
      </c>
      <c r="BL164" s="15" t="s">
        <v>130</v>
      </c>
      <c r="BM164" s="179" t="s">
        <v>449</v>
      </c>
    </row>
    <row r="165" s="2" customFormat="1" ht="16.5" customHeight="1">
      <c r="A165" s="34"/>
      <c r="B165" s="167"/>
      <c r="C165" s="168" t="s">
        <v>300</v>
      </c>
      <c r="D165" s="168" t="s">
        <v>125</v>
      </c>
      <c r="E165" s="169" t="s">
        <v>450</v>
      </c>
      <c r="F165" s="170" t="s">
        <v>451</v>
      </c>
      <c r="G165" s="171" t="s">
        <v>310</v>
      </c>
      <c r="H165" s="172">
        <v>16</v>
      </c>
      <c r="I165" s="173"/>
      <c r="J165" s="174">
        <f>ROUND(I165*H165,2)</f>
        <v>0</v>
      </c>
      <c r="K165" s="170" t="s">
        <v>1</v>
      </c>
      <c r="L165" s="35"/>
      <c r="M165" s="175" t="s">
        <v>1</v>
      </c>
      <c r="N165" s="176" t="s">
        <v>39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130</v>
      </c>
      <c r="AT165" s="179" t="s">
        <v>125</v>
      </c>
      <c r="AU165" s="179" t="s">
        <v>84</v>
      </c>
      <c r="AY165" s="15" t="s">
        <v>122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82</v>
      </c>
      <c r="BK165" s="180">
        <f>ROUND(I165*H165,2)</f>
        <v>0</v>
      </c>
      <c r="BL165" s="15" t="s">
        <v>130</v>
      </c>
      <c r="BM165" s="179" t="s">
        <v>452</v>
      </c>
    </row>
    <row r="166" s="2" customFormat="1" ht="16.5" customHeight="1">
      <c r="A166" s="34"/>
      <c r="B166" s="167"/>
      <c r="C166" s="168" t="s">
        <v>307</v>
      </c>
      <c r="D166" s="168" t="s">
        <v>125</v>
      </c>
      <c r="E166" s="169" t="s">
        <v>453</v>
      </c>
      <c r="F166" s="170" t="s">
        <v>454</v>
      </c>
      <c r="G166" s="171" t="s">
        <v>448</v>
      </c>
      <c r="H166" s="172">
        <v>45</v>
      </c>
      <c r="I166" s="173"/>
      <c r="J166" s="174">
        <f>ROUND(I166*H166,2)</f>
        <v>0</v>
      </c>
      <c r="K166" s="170" t="s">
        <v>1</v>
      </c>
      <c r="L166" s="35"/>
      <c r="M166" s="175" t="s">
        <v>1</v>
      </c>
      <c r="N166" s="176" t="s">
        <v>39</v>
      </c>
      <c r="O166" s="73"/>
      <c r="P166" s="177">
        <f>O166*H166</f>
        <v>0</v>
      </c>
      <c r="Q166" s="177">
        <v>0.00044999999999999999</v>
      </c>
      <c r="R166" s="177">
        <f>Q166*H166</f>
        <v>0.020250000000000001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130</v>
      </c>
      <c r="AT166" s="179" t="s">
        <v>125</v>
      </c>
      <c r="AU166" s="179" t="s">
        <v>84</v>
      </c>
      <c r="AY166" s="15" t="s">
        <v>122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82</v>
      </c>
      <c r="BK166" s="180">
        <f>ROUND(I166*H166,2)</f>
        <v>0</v>
      </c>
      <c r="BL166" s="15" t="s">
        <v>130</v>
      </c>
      <c r="BM166" s="179" t="s">
        <v>455</v>
      </c>
    </row>
    <row r="167" s="2" customFormat="1" ht="16.5" customHeight="1">
      <c r="A167" s="34"/>
      <c r="B167" s="167"/>
      <c r="C167" s="168" t="s">
        <v>317</v>
      </c>
      <c r="D167" s="168" t="s">
        <v>125</v>
      </c>
      <c r="E167" s="169" t="s">
        <v>456</v>
      </c>
      <c r="F167" s="170" t="s">
        <v>457</v>
      </c>
      <c r="G167" s="171" t="s">
        <v>458</v>
      </c>
      <c r="H167" s="172">
        <v>70</v>
      </c>
      <c r="I167" s="173"/>
      <c r="J167" s="174">
        <f>ROUND(I167*H167,2)</f>
        <v>0</v>
      </c>
      <c r="K167" s="170" t="s">
        <v>1</v>
      </c>
      <c r="L167" s="35"/>
      <c r="M167" s="175" t="s">
        <v>1</v>
      </c>
      <c r="N167" s="176" t="s">
        <v>39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130</v>
      </c>
      <c r="AT167" s="179" t="s">
        <v>125</v>
      </c>
      <c r="AU167" s="179" t="s">
        <v>84</v>
      </c>
      <c r="AY167" s="15" t="s">
        <v>122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82</v>
      </c>
      <c r="BK167" s="180">
        <f>ROUND(I167*H167,2)</f>
        <v>0</v>
      </c>
      <c r="BL167" s="15" t="s">
        <v>130</v>
      </c>
      <c r="BM167" s="179" t="s">
        <v>459</v>
      </c>
    </row>
    <row r="168" s="2" customFormat="1" ht="16.5" customHeight="1">
      <c r="A168" s="34"/>
      <c r="B168" s="167"/>
      <c r="C168" s="168" t="s">
        <v>460</v>
      </c>
      <c r="D168" s="168" t="s">
        <v>125</v>
      </c>
      <c r="E168" s="169" t="s">
        <v>461</v>
      </c>
      <c r="F168" s="170" t="s">
        <v>462</v>
      </c>
      <c r="G168" s="171" t="s">
        <v>438</v>
      </c>
      <c r="H168" s="172">
        <v>1</v>
      </c>
      <c r="I168" s="173"/>
      <c r="J168" s="174">
        <f>ROUND(I168*H168,2)</f>
        <v>0</v>
      </c>
      <c r="K168" s="170" t="s">
        <v>1</v>
      </c>
      <c r="L168" s="35"/>
      <c r="M168" s="175" t="s">
        <v>1</v>
      </c>
      <c r="N168" s="176" t="s">
        <v>39</v>
      </c>
      <c r="O168" s="73"/>
      <c r="P168" s="177">
        <f>O168*H168</f>
        <v>0</v>
      </c>
      <c r="Q168" s="177">
        <v>0.00025000000000000001</v>
      </c>
      <c r="R168" s="177">
        <f>Q168*H168</f>
        <v>0.00025000000000000001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130</v>
      </c>
      <c r="AT168" s="179" t="s">
        <v>125</v>
      </c>
      <c r="AU168" s="179" t="s">
        <v>84</v>
      </c>
      <c r="AY168" s="15" t="s">
        <v>122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82</v>
      </c>
      <c r="BK168" s="180">
        <f>ROUND(I168*H168,2)</f>
        <v>0</v>
      </c>
      <c r="BL168" s="15" t="s">
        <v>130</v>
      </c>
      <c r="BM168" s="179" t="s">
        <v>463</v>
      </c>
    </row>
    <row r="169" s="2" customFormat="1" ht="24.15" customHeight="1">
      <c r="A169" s="34"/>
      <c r="B169" s="167"/>
      <c r="C169" s="168" t="s">
        <v>464</v>
      </c>
      <c r="D169" s="168" t="s">
        <v>125</v>
      </c>
      <c r="E169" s="169" t="s">
        <v>465</v>
      </c>
      <c r="F169" s="170" t="s">
        <v>466</v>
      </c>
      <c r="G169" s="171" t="s">
        <v>438</v>
      </c>
      <c r="H169" s="172">
        <v>1</v>
      </c>
      <c r="I169" s="173"/>
      <c r="J169" s="174">
        <f>ROUND(I169*H169,2)</f>
        <v>0</v>
      </c>
      <c r="K169" s="170" t="s">
        <v>1</v>
      </c>
      <c r="L169" s="35"/>
      <c r="M169" s="175" t="s">
        <v>1</v>
      </c>
      <c r="N169" s="176" t="s">
        <v>39</v>
      </c>
      <c r="O169" s="73"/>
      <c r="P169" s="177">
        <f>O169*H169</f>
        <v>0</v>
      </c>
      <c r="Q169" s="177">
        <v>0.01536</v>
      </c>
      <c r="R169" s="177">
        <f>Q169*H169</f>
        <v>0.01536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130</v>
      </c>
      <c r="AT169" s="179" t="s">
        <v>125</v>
      </c>
      <c r="AU169" s="179" t="s">
        <v>84</v>
      </c>
      <c r="AY169" s="15" t="s">
        <v>122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82</v>
      </c>
      <c r="BK169" s="180">
        <f>ROUND(I169*H169,2)</f>
        <v>0</v>
      </c>
      <c r="BL169" s="15" t="s">
        <v>130</v>
      </c>
      <c r="BM169" s="179" t="s">
        <v>467</v>
      </c>
    </row>
    <row r="170" s="2" customFormat="1" ht="24.15" customHeight="1">
      <c r="A170" s="34"/>
      <c r="B170" s="167"/>
      <c r="C170" s="168" t="s">
        <v>468</v>
      </c>
      <c r="D170" s="168" t="s">
        <v>125</v>
      </c>
      <c r="E170" s="169" t="s">
        <v>469</v>
      </c>
      <c r="F170" s="170" t="s">
        <v>470</v>
      </c>
      <c r="G170" s="171" t="s">
        <v>147</v>
      </c>
      <c r="H170" s="172">
        <v>3.6469999999999998</v>
      </c>
      <c r="I170" s="173"/>
      <c r="J170" s="174">
        <f>ROUND(I170*H170,2)</f>
        <v>0</v>
      </c>
      <c r="K170" s="170" t="s">
        <v>471</v>
      </c>
      <c r="L170" s="35"/>
      <c r="M170" s="175" t="s">
        <v>1</v>
      </c>
      <c r="N170" s="176" t="s">
        <v>39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130</v>
      </c>
      <c r="AT170" s="179" t="s">
        <v>125</v>
      </c>
      <c r="AU170" s="179" t="s">
        <v>84</v>
      </c>
      <c r="AY170" s="15" t="s">
        <v>122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82</v>
      </c>
      <c r="BK170" s="180">
        <f>ROUND(I170*H170,2)</f>
        <v>0</v>
      </c>
      <c r="BL170" s="15" t="s">
        <v>130</v>
      </c>
      <c r="BM170" s="179" t="s">
        <v>472</v>
      </c>
    </row>
    <row r="171" s="12" customFormat="1" ht="25.92" customHeight="1">
      <c r="A171" s="12"/>
      <c r="B171" s="154"/>
      <c r="C171" s="12"/>
      <c r="D171" s="155" t="s">
        <v>73</v>
      </c>
      <c r="E171" s="156" t="s">
        <v>305</v>
      </c>
      <c r="F171" s="156" t="s">
        <v>306</v>
      </c>
      <c r="G171" s="12"/>
      <c r="H171" s="12"/>
      <c r="I171" s="157"/>
      <c r="J171" s="158">
        <f>BK171</f>
        <v>0</v>
      </c>
      <c r="K171" s="12"/>
      <c r="L171" s="154"/>
      <c r="M171" s="159"/>
      <c r="N171" s="160"/>
      <c r="O171" s="160"/>
      <c r="P171" s="161">
        <f>SUM(P172:P173)</f>
        <v>0</v>
      </c>
      <c r="Q171" s="160"/>
      <c r="R171" s="161">
        <f>SUM(R172:R173)</f>
        <v>0</v>
      </c>
      <c r="S171" s="160"/>
      <c r="T171" s="162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5" t="s">
        <v>140</v>
      </c>
      <c r="AT171" s="163" t="s">
        <v>73</v>
      </c>
      <c r="AU171" s="163" t="s">
        <v>74</v>
      </c>
      <c r="AY171" s="155" t="s">
        <v>122</v>
      </c>
      <c r="BK171" s="164">
        <f>SUM(BK172:BK173)</f>
        <v>0</v>
      </c>
    </row>
    <row r="172" s="2" customFormat="1" ht="37.8" customHeight="1">
      <c r="A172" s="34"/>
      <c r="B172" s="167"/>
      <c r="C172" s="168" t="s">
        <v>473</v>
      </c>
      <c r="D172" s="168" t="s">
        <v>125</v>
      </c>
      <c r="E172" s="169" t="s">
        <v>474</v>
      </c>
      <c r="F172" s="170" t="s">
        <v>475</v>
      </c>
      <c r="G172" s="171" t="s">
        <v>310</v>
      </c>
      <c r="H172" s="172">
        <v>30</v>
      </c>
      <c r="I172" s="173"/>
      <c r="J172" s="174">
        <f>ROUND(I172*H172,2)</f>
        <v>0</v>
      </c>
      <c r="K172" s="170" t="s">
        <v>129</v>
      </c>
      <c r="L172" s="35"/>
      <c r="M172" s="175" t="s">
        <v>1</v>
      </c>
      <c r="N172" s="176" t="s">
        <v>39</v>
      </c>
      <c r="O172" s="73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311</v>
      </c>
      <c r="AT172" s="179" t="s">
        <v>125</v>
      </c>
      <c r="AU172" s="179" t="s">
        <v>82</v>
      </c>
      <c r="AY172" s="15" t="s">
        <v>122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82</v>
      </c>
      <c r="BK172" s="180">
        <f>ROUND(I172*H172,2)</f>
        <v>0</v>
      </c>
      <c r="BL172" s="15" t="s">
        <v>311</v>
      </c>
      <c r="BM172" s="179" t="s">
        <v>476</v>
      </c>
    </row>
    <row r="173" s="2" customFormat="1" ht="37.8" customHeight="1">
      <c r="A173" s="34"/>
      <c r="B173" s="167"/>
      <c r="C173" s="168" t="s">
        <v>477</v>
      </c>
      <c r="D173" s="168" t="s">
        <v>125</v>
      </c>
      <c r="E173" s="169" t="s">
        <v>478</v>
      </c>
      <c r="F173" s="170" t="s">
        <v>479</v>
      </c>
      <c r="G173" s="171" t="s">
        <v>310</v>
      </c>
      <c r="H173" s="172">
        <v>30</v>
      </c>
      <c r="I173" s="173"/>
      <c r="J173" s="174">
        <f>ROUND(I173*H173,2)</f>
        <v>0</v>
      </c>
      <c r="K173" s="170" t="s">
        <v>129</v>
      </c>
      <c r="L173" s="35"/>
      <c r="M173" s="175" t="s">
        <v>1</v>
      </c>
      <c r="N173" s="176" t="s">
        <v>39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311</v>
      </c>
      <c r="AT173" s="179" t="s">
        <v>125</v>
      </c>
      <c r="AU173" s="179" t="s">
        <v>82</v>
      </c>
      <c r="AY173" s="15" t="s">
        <v>122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82</v>
      </c>
      <c r="BK173" s="180">
        <f>ROUND(I173*H173,2)</f>
        <v>0</v>
      </c>
      <c r="BL173" s="15" t="s">
        <v>311</v>
      </c>
      <c r="BM173" s="179" t="s">
        <v>480</v>
      </c>
    </row>
    <row r="174" s="12" customFormat="1" ht="25.92" customHeight="1">
      <c r="A174" s="12"/>
      <c r="B174" s="154"/>
      <c r="C174" s="12"/>
      <c r="D174" s="155" t="s">
        <v>73</v>
      </c>
      <c r="E174" s="156" t="s">
        <v>313</v>
      </c>
      <c r="F174" s="156" t="s">
        <v>314</v>
      </c>
      <c r="G174" s="12"/>
      <c r="H174" s="12"/>
      <c r="I174" s="157"/>
      <c r="J174" s="158">
        <f>BK174</f>
        <v>0</v>
      </c>
      <c r="K174" s="12"/>
      <c r="L174" s="154"/>
      <c r="M174" s="159"/>
      <c r="N174" s="160"/>
      <c r="O174" s="160"/>
      <c r="P174" s="161">
        <f>P175</f>
        <v>0</v>
      </c>
      <c r="Q174" s="160"/>
      <c r="R174" s="161">
        <f>R175</f>
        <v>0</v>
      </c>
      <c r="S174" s="160"/>
      <c r="T174" s="162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5" t="s">
        <v>144</v>
      </c>
      <c r="AT174" s="163" t="s">
        <v>73</v>
      </c>
      <c r="AU174" s="163" t="s">
        <v>74</v>
      </c>
      <c r="AY174" s="155" t="s">
        <v>122</v>
      </c>
      <c r="BK174" s="164">
        <f>BK175</f>
        <v>0</v>
      </c>
    </row>
    <row r="175" s="12" customFormat="1" ht="22.8" customHeight="1">
      <c r="A175" s="12"/>
      <c r="B175" s="154"/>
      <c r="C175" s="12"/>
      <c r="D175" s="155" t="s">
        <v>73</v>
      </c>
      <c r="E175" s="165" t="s">
        <v>315</v>
      </c>
      <c r="F175" s="165" t="s">
        <v>316</v>
      </c>
      <c r="G175" s="12"/>
      <c r="H175" s="12"/>
      <c r="I175" s="157"/>
      <c r="J175" s="166">
        <f>BK175</f>
        <v>0</v>
      </c>
      <c r="K175" s="12"/>
      <c r="L175" s="154"/>
      <c r="M175" s="159"/>
      <c r="N175" s="160"/>
      <c r="O175" s="160"/>
      <c r="P175" s="161">
        <f>P176</f>
        <v>0</v>
      </c>
      <c r="Q175" s="160"/>
      <c r="R175" s="161">
        <f>R176</f>
        <v>0</v>
      </c>
      <c r="S175" s="160"/>
      <c r="T175" s="162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5" t="s">
        <v>144</v>
      </c>
      <c r="AT175" s="163" t="s">
        <v>73</v>
      </c>
      <c r="AU175" s="163" t="s">
        <v>82</v>
      </c>
      <c r="AY175" s="155" t="s">
        <v>122</v>
      </c>
      <c r="BK175" s="164">
        <f>BK176</f>
        <v>0</v>
      </c>
    </row>
    <row r="176" s="2" customFormat="1" ht="16.5" customHeight="1">
      <c r="A176" s="34"/>
      <c r="B176" s="167"/>
      <c r="C176" s="168" t="s">
        <v>481</v>
      </c>
      <c r="D176" s="168" t="s">
        <v>125</v>
      </c>
      <c r="E176" s="169" t="s">
        <v>318</v>
      </c>
      <c r="F176" s="170" t="s">
        <v>319</v>
      </c>
      <c r="G176" s="171" t="s">
        <v>310</v>
      </c>
      <c r="H176" s="172">
        <v>5</v>
      </c>
      <c r="I176" s="173"/>
      <c r="J176" s="174">
        <f>ROUND(I176*H176,2)</f>
        <v>0</v>
      </c>
      <c r="K176" s="170" t="s">
        <v>148</v>
      </c>
      <c r="L176" s="35"/>
      <c r="M176" s="191" t="s">
        <v>1</v>
      </c>
      <c r="N176" s="192" t="s">
        <v>39</v>
      </c>
      <c r="O176" s="193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320</v>
      </c>
      <c r="AT176" s="179" t="s">
        <v>125</v>
      </c>
      <c r="AU176" s="179" t="s">
        <v>84</v>
      </c>
      <c r="AY176" s="15" t="s">
        <v>122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82</v>
      </c>
      <c r="BK176" s="180">
        <f>ROUND(I176*H176,2)</f>
        <v>0</v>
      </c>
      <c r="BL176" s="15" t="s">
        <v>320</v>
      </c>
      <c r="BM176" s="179" t="s">
        <v>482</v>
      </c>
    </row>
    <row r="177" s="2" customFormat="1" ht="6.96" customHeight="1">
      <c r="A177" s="34"/>
      <c r="B177" s="56"/>
      <c r="C177" s="57"/>
      <c r="D177" s="57"/>
      <c r="E177" s="57"/>
      <c r="F177" s="57"/>
      <c r="G177" s="57"/>
      <c r="H177" s="57"/>
      <c r="I177" s="57"/>
      <c r="J177" s="57"/>
      <c r="K177" s="57"/>
      <c r="L177" s="35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autoFilter ref="C120:K17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91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Rekonstrukce velké herny pro zájmové vzdělávání v pavilonu C – ZŠ TRUTNOV – Horní Staré Město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483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30. 8. 2022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ROUND((SUM(BE121:BE171)),  2)</f>
        <v>0</v>
      </c>
      <c r="G33" s="34"/>
      <c r="H33" s="34"/>
      <c r="I33" s="124">
        <v>0.20999999999999999</v>
      </c>
      <c r="J33" s="123">
        <f>ROUND(((SUM(BE121:BE171))*I33),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ROUND((SUM(BF121:BF171)),  2)</f>
        <v>0</v>
      </c>
      <c r="G34" s="34"/>
      <c r="H34" s="34"/>
      <c r="I34" s="124">
        <v>0.14999999999999999</v>
      </c>
      <c r="J34" s="123">
        <f>ROUND(((SUM(BF121:BF171))*I34),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ROUND((SUM(BG121:BG171)),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ROUND((SUM(BH121:BH171)),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ROUND((SUM(BI121:BI171)),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Rekonstrukce velké herny pro zájmové vzdělávání v pavilonu C – ZŠ TRUTNOV – Horní Staré Město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ZTi - Zdravotní technika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ZŠ TRUTNOV – Horní Staré Město</v>
      </c>
      <c r="G89" s="34"/>
      <c r="H89" s="34"/>
      <c r="I89" s="28" t="s">
        <v>22</v>
      </c>
      <c r="J89" s="65" t="str">
        <f>IF(J12="","",J12)</f>
        <v>30. 8. 2022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95</v>
      </c>
      <c r="D94" s="125"/>
      <c r="E94" s="125"/>
      <c r="F94" s="125"/>
      <c r="G94" s="125"/>
      <c r="H94" s="125"/>
      <c r="I94" s="125"/>
      <c r="J94" s="134" t="s">
        <v>96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97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36"/>
      <c r="C97" s="9"/>
      <c r="D97" s="137" t="s">
        <v>99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484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485</v>
      </c>
      <c r="E99" s="142"/>
      <c r="F99" s="142"/>
      <c r="G99" s="142"/>
      <c r="H99" s="142"/>
      <c r="I99" s="142"/>
      <c r="J99" s="143">
        <f>J135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486</v>
      </c>
      <c r="E100" s="142"/>
      <c r="F100" s="142"/>
      <c r="G100" s="142"/>
      <c r="H100" s="142"/>
      <c r="I100" s="142"/>
      <c r="J100" s="143">
        <f>J155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104</v>
      </c>
      <c r="E101" s="138"/>
      <c r="F101" s="138"/>
      <c r="G101" s="138"/>
      <c r="H101" s="138"/>
      <c r="I101" s="138"/>
      <c r="J101" s="139">
        <f>J170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107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4"/>
      <c r="D111" s="34"/>
      <c r="E111" s="117" t="str">
        <f>E7</f>
        <v>Rekonstrukce velké herny pro zájmové vzdělávání v pavilonu C – ZŠ TRUTNOV – Horní Staré Město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92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ZTi - Zdravotní technika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>ZŠ TRUTNOV – Horní Staré Město</v>
      </c>
      <c r="G115" s="34"/>
      <c r="H115" s="34"/>
      <c r="I115" s="28" t="s">
        <v>22</v>
      </c>
      <c r="J115" s="65" t="str">
        <f>IF(J12="","",J12)</f>
        <v>30. 8. 2022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30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IF(E18="","",E18)</f>
        <v>Vyplň údaj</v>
      </c>
      <c r="G118" s="34"/>
      <c r="H118" s="34"/>
      <c r="I118" s="28" t="s">
        <v>32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108</v>
      </c>
      <c r="D120" s="147" t="s">
        <v>59</v>
      </c>
      <c r="E120" s="147" t="s">
        <v>55</v>
      </c>
      <c r="F120" s="147" t="s">
        <v>56</v>
      </c>
      <c r="G120" s="147" t="s">
        <v>109</v>
      </c>
      <c r="H120" s="147" t="s">
        <v>110</v>
      </c>
      <c r="I120" s="147" t="s">
        <v>111</v>
      </c>
      <c r="J120" s="147" t="s">
        <v>96</v>
      </c>
      <c r="K120" s="148" t="s">
        <v>112</v>
      </c>
      <c r="L120" s="149"/>
      <c r="M120" s="82" t="s">
        <v>1</v>
      </c>
      <c r="N120" s="83" t="s">
        <v>38</v>
      </c>
      <c r="O120" s="83" t="s">
        <v>113</v>
      </c>
      <c r="P120" s="83" t="s">
        <v>114</v>
      </c>
      <c r="Q120" s="83" t="s">
        <v>115</v>
      </c>
      <c r="R120" s="83" t="s">
        <v>116</v>
      </c>
      <c r="S120" s="83" t="s">
        <v>117</v>
      </c>
      <c r="T120" s="84" t="s">
        <v>118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119</v>
      </c>
      <c r="D121" s="34"/>
      <c r="E121" s="34"/>
      <c r="F121" s="34"/>
      <c r="G121" s="34"/>
      <c r="H121" s="34"/>
      <c r="I121" s="34"/>
      <c r="J121" s="150">
        <f>BK121</f>
        <v>0</v>
      </c>
      <c r="K121" s="34"/>
      <c r="L121" s="35"/>
      <c r="M121" s="85"/>
      <c r="N121" s="69"/>
      <c r="O121" s="86"/>
      <c r="P121" s="151">
        <f>P122+P170</f>
        <v>0</v>
      </c>
      <c r="Q121" s="86"/>
      <c r="R121" s="151">
        <f>R122+R170</f>
        <v>0.17249637690000003</v>
      </c>
      <c r="S121" s="86"/>
      <c r="T121" s="152">
        <f>T122+T170</f>
        <v>0.077359999999999998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73</v>
      </c>
      <c r="AU121" s="15" t="s">
        <v>98</v>
      </c>
      <c r="BK121" s="153">
        <f>BK122+BK170</f>
        <v>0</v>
      </c>
    </row>
    <row r="122" s="12" customFormat="1" ht="25.92" customHeight="1">
      <c r="A122" s="12"/>
      <c r="B122" s="154"/>
      <c r="C122" s="12"/>
      <c r="D122" s="155" t="s">
        <v>73</v>
      </c>
      <c r="E122" s="156" t="s">
        <v>120</v>
      </c>
      <c r="F122" s="156" t="s">
        <v>121</v>
      </c>
      <c r="G122" s="12"/>
      <c r="H122" s="12"/>
      <c r="I122" s="157"/>
      <c r="J122" s="158">
        <f>BK122</f>
        <v>0</v>
      </c>
      <c r="K122" s="12"/>
      <c r="L122" s="154"/>
      <c r="M122" s="159"/>
      <c r="N122" s="160"/>
      <c r="O122" s="160"/>
      <c r="P122" s="161">
        <f>P123+P135+P155</f>
        <v>0</v>
      </c>
      <c r="Q122" s="160"/>
      <c r="R122" s="161">
        <f>R123+R135+R155</f>
        <v>0.17249637690000003</v>
      </c>
      <c r="S122" s="160"/>
      <c r="T122" s="162">
        <f>T123+T135+T155</f>
        <v>0.077359999999999998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84</v>
      </c>
      <c r="AT122" s="163" t="s">
        <v>73</v>
      </c>
      <c r="AU122" s="163" t="s">
        <v>74</v>
      </c>
      <c r="AY122" s="155" t="s">
        <v>122</v>
      </c>
      <c r="BK122" s="164">
        <f>BK123+BK135+BK155</f>
        <v>0</v>
      </c>
    </row>
    <row r="123" s="12" customFormat="1" ht="22.8" customHeight="1">
      <c r="A123" s="12"/>
      <c r="B123" s="154"/>
      <c r="C123" s="12"/>
      <c r="D123" s="155" t="s">
        <v>73</v>
      </c>
      <c r="E123" s="165" t="s">
        <v>487</v>
      </c>
      <c r="F123" s="165" t="s">
        <v>488</v>
      </c>
      <c r="G123" s="12"/>
      <c r="H123" s="12"/>
      <c r="I123" s="157"/>
      <c r="J123" s="166">
        <f>BK123</f>
        <v>0</v>
      </c>
      <c r="K123" s="12"/>
      <c r="L123" s="154"/>
      <c r="M123" s="159"/>
      <c r="N123" s="160"/>
      <c r="O123" s="160"/>
      <c r="P123" s="161">
        <f>SUM(P124:P134)</f>
        <v>0</v>
      </c>
      <c r="Q123" s="160"/>
      <c r="R123" s="161">
        <f>SUM(R124:R134)</f>
        <v>0.01286054</v>
      </c>
      <c r="S123" s="160"/>
      <c r="T123" s="162">
        <f>SUM(T124:T134)</f>
        <v>0.0746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5" t="s">
        <v>84</v>
      </c>
      <c r="AT123" s="163" t="s">
        <v>73</v>
      </c>
      <c r="AU123" s="163" t="s">
        <v>82</v>
      </c>
      <c r="AY123" s="155" t="s">
        <v>122</v>
      </c>
      <c r="BK123" s="164">
        <f>SUM(BK124:BK134)</f>
        <v>0</v>
      </c>
    </row>
    <row r="124" s="2" customFormat="1" ht="24.15" customHeight="1">
      <c r="A124" s="34"/>
      <c r="B124" s="167"/>
      <c r="C124" s="168" t="s">
        <v>82</v>
      </c>
      <c r="D124" s="168" t="s">
        <v>125</v>
      </c>
      <c r="E124" s="169" t="s">
        <v>489</v>
      </c>
      <c r="F124" s="170" t="s">
        <v>490</v>
      </c>
      <c r="G124" s="171" t="s">
        <v>128</v>
      </c>
      <c r="H124" s="172">
        <v>5</v>
      </c>
      <c r="I124" s="173"/>
      <c r="J124" s="174">
        <f>ROUND(I124*H124,2)</f>
        <v>0</v>
      </c>
      <c r="K124" s="170" t="s">
        <v>129</v>
      </c>
      <c r="L124" s="35"/>
      <c r="M124" s="175" t="s">
        <v>1</v>
      </c>
      <c r="N124" s="176" t="s">
        <v>39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0.014919999999999999</v>
      </c>
      <c r="T124" s="178">
        <f>S124*H124</f>
        <v>0.0746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130</v>
      </c>
      <c r="AT124" s="179" t="s">
        <v>125</v>
      </c>
      <c r="AU124" s="179" t="s">
        <v>84</v>
      </c>
      <c r="AY124" s="15" t="s">
        <v>122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82</v>
      </c>
      <c r="BK124" s="180">
        <f>ROUND(I124*H124,2)</f>
        <v>0</v>
      </c>
      <c r="BL124" s="15" t="s">
        <v>130</v>
      </c>
      <c r="BM124" s="179" t="s">
        <v>491</v>
      </c>
    </row>
    <row r="125" s="2" customFormat="1" ht="24.15" customHeight="1">
      <c r="A125" s="34"/>
      <c r="B125" s="167"/>
      <c r="C125" s="168" t="s">
        <v>84</v>
      </c>
      <c r="D125" s="168" t="s">
        <v>125</v>
      </c>
      <c r="E125" s="169" t="s">
        <v>492</v>
      </c>
      <c r="F125" s="170" t="s">
        <v>493</v>
      </c>
      <c r="G125" s="171" t="s">
        <v>134</v>
      </c>
      <c r="H125" s="172">
        <v>3</v>
      </c>
      <c r="I125" s="173"/>
      <c r="J125" s="174">
        <f>ROUND(I125*H125,2)</f>
        <v>0</v>
      </c>
      <c r="K125" s="170" t="s">
        <v>129</v>
      </c>
      <c r="L125" s="35"/>
      <c r="M125" s="175" t="s">
        <v>1</v>
      </c>
      <c r="N125" s="176" t="s">
        <v>39</v>
      </c>
      <c r="O125" s="73"/>
      <c r="P125" s="177">
        <f>O125*H125</f>
        <v>0</v>
      </c>
      <c r="Q125" s="177">
        <v>0.0015710800000000001</v>
      </c>
      <c r="R125" s="177">
        <f>Q125*H125</f>
        <v>0.0047132400000000005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130</v>
      </c>
      <c r="AT125" s="179" t="s">
        <v>125</v>
      </c>
      <c r="AU125" s="179" t="s">
        <v>84</v>
      </c>
      <c r="AY125" s="15" t="s">
        <v>122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82</v>
      </c>
      <c r="BK125" s="180">
        <f>ROUND(I125*H125,2)</f>
        <v>0</v>
      </c>
      <c r="BL125" s="15" t="s">
        <v>130</v>
      </c>
      <c r="BM125" s="179" t="s">
        <v>494</v>
      </c>
    </row>
    <row r="126" s="2" customFormat="1" ht="24.15" customHeight="1">
      <c r="A126" s="34"/>
      <c r="B126" s="167"/>
      <c r="C126" s="168" t="s">
        <v>136</v>
      </c>
      <c r="D126" s="168" t="s">
        <v>125</v>
      </c>
      <c r="E126" s="169" t="s">
        <v>495</v>
      </c>
      <c r="F126" s="170" t="s">
        <v>496</v>
      </c>
      <c r="G126" s="171" t="s">
        <v>134</v>
      </c>
      <c r="H126" s="172">
        <v>3</v>
      </c>
      <c r="I126" s="173"/>
      <c r="J126" s="174">
        <f>ROUND(I126*H126,2)</f>
        <v>0</v>
      </c>
      <c r="K126" s="170" t="s">
        <v>129</v>
      </c>
      <c r="L126" s="35"/>
      <c r="M126" s="175" t="s">
        <v>1</v>
      </c>
      <c r="N126" s="176" t="s">
        <v>39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130</v>
      </c>
      <c r="AT126" s="179" t="s">
        <v>125</v>
      </c>
      <c r="AU126" s="179" t="s">
        <v>84</v>
      </c>
      <c r="AY126" s="15" t="s">
        <v>122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82</v>
      </c>
      <c r="BK126" s="180">
        <f>ROUND(I126*H126,2)</f>
        <v>0</v>
      </c>
      <c r="BL126" s="15" t="s">
        <v>130</v>
      </c>
      <c r="BM126" s="179" t="s">
        <v>497</v>
      </c>
    </row>
    <row r="127" s="2" customFormat="1" ht="24.15" customHeight="1">
      <c r="A127" s="34"/>
      <c r="B127" s="167"/>
      <c r="C127" s="168" t="s">
        <v>140</v>
      </c>
      <c r="D127" s="168" t="s">
        <v>125</v>
      </c>
      <c r="E127" s="169" t="s">
        <v>498</v>
      </c>
      <c r="F127" s="170" t="s">
        <v>499</v>
      </c>
      <c r="G127" s="171" t="s">
        <v>128</v>
      </c>
      <c r="H127" s="172">
        <v>5</v>
      </c>
      <c r="I127" s="173"/>
      <c r="J127" s="174">
        <f>ROUND(I127*H127,2)</f>
        <v>0</v>
      </c>
      <c r="K127" s="170" t="s">
        <v>129</v>
      </c>
      <c r="L127" s="35"/>
      <c r="M127" s="175" t="s">
        <v>1</v>
      </c>
      <c r="N127" s="176" t="s">
        <v>39</v>
      </c>
      <c r="O127" s="73"/>
      <c r="P127" s="177">
        <f>O127*H127</f>
        <v>0</v>
      </c>
      <c r="Q127" s="177">
        <v>0.00058679999999999995</v>
      </c>
      <c r="R127" s="177">
        <f>Q127*H127</f>
        <v>0.002934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130</v>
      </c>
      <c r="AT127" s="179" t="s">
        <v>125</v>
      </c>
      <c r="AU127" s="179" t="s">
        <v>84</v>
      </c>
      <c r="AY127" s="15" t="s">
        <v>122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82</v>
      </c>
      <c r="BK127" s="180">
        <f>ROUND(I127*H127,2)</f>
        <v>0</v>
      </c>
      <c r="BL127" s="15" t="s">
        <v>130</v>
      </c>
      <c r="BM127" s="179" t="s">
        <v>500</v>
      </c>
    </row>
    <row r="128" s="2" customFormat="1" ht="21.75" customHeight="1">
      <c r="A128" s="34"/>
      <c r="B128" s="167"/>
      <c r="C128" s="168" t="s">
        <v>144</v>
      </c>
      <c r="D128" s="168" t="s">
        <v>125</v>
      </c>
      <c r="E128" s="169" t="s">
        <v>501</v>
      </c>
      <c r="F128" s="170" t="s">
        <v>502</v>
      </c>
      <c r="G128" s="171" t="s">
        <v>128</v>
      </c>
      <c r="H128" s="172">
        <v>2</v>
      </c>
      <c r="I128" s="173"/>
      <c r="J128" s="174">
        <f>ROUND(I128*H128,2)</f>
        <v>0</v>
      </c>
      <c r="K128" s="170" t="s">
        <v>129</v>
      </c>
      <c r="L128" s="35"/>
      <c r="M128" s="175" t="s">
        <v>1</v>
      </c>
      <c r="N128" s="176" t="s">
        <v>39</v>
      </c>
      <c r="O128" s="73"/>
      <c r="P128" s="177">
        <f>O128*H128</f>
        <v>0</v>
      </c>
      <c r="Q128" s="177">
        <v>0.00041189999999999998</v>
      </c>
      <c r="R128" s="177">
        <f>Q128*H128</f>
        <v>0.00082379999999999997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130</v>
      </c>
      <c r="AT128" s="179" t="s">
        <v>125</v>
      </c>
      <c r="AU128" s="179" t="s">
        <v>84</v>
      </c>
      <c r="AY128" s="15" t="s">
        <v>122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82</v>
      </c>
      <c r="BK128" s="180">
        <f>ROUND(I128*H128,2)</f>
        <v>0</v>
      </c>
      <c r="BL128" s="15" t="s">
        <v>130</v>
      </c>
      <c r="BM128" s="179" t="s">
        <v>503</v>
      </c>
    </row>
    <row r="129" s="2" customFormat="1" ht="21.75" customHeight="1">
      <c r="A129" s="34"/>
      <c r="B129" s="167"/>
      <c r="C129" s="168" t="s">
        <v>150</v>
      </c>
      <c r="D129" s="168" t="s">
        <v>125</v>
      </c>
      <c r="E129" s="169" t="s">
        <v>504</v>
      </c>
      <c r="F129" s="170" t="s">
        <v>505</v>
      </c>
      <c r="G129" s="171" t="s">
        <v>128</v>
      </c>
      <c r="H129" s="172">
        <v>3</v>
      </c>
      <c r="I129" s="173"/>
      <c r="J129" s="174">
        <f>ROUND(I129*H129,2)</f>
        <v>0</v>
      </c>
      <c r="K129" s="170" t="s">
        <v>129</v>
      </c>
      <c r="L129" s="35"/>
      <c r="M129" s="175" t="s">
        <v>1</v>
      </c>
      <c r="N129" s="176" t="s">
        <v>39</v>
      </c>
      <c r="O129" s="73"/>
      <c r="P129" s="177">
        <f>O129*H129</f>
        <v>0</v>
      </c>
      <c r="Q129" s="177">
        <v>0.00047649999999999998</v>
      </c>
      <c r="R129" s="177">
        <f>Q129*H129</f>
        <v>0.0014295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130</v>
      </c>
      <c r="AT129" s="179" t="s">
        <v>125</v>
      </c>
      <c r="AU129" s="179" t="s">
        <v>84</v>
      </c>
      <c r="AY129" s="15" t="s">
        <v>122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82</v>
      </c>
      <c r="BK129" s="180">
        <f>ROUND(I129*H129,2)</f>
        <v>0</v>
      </c>
      <c r="BL129" s="15" t="s">
        <v>130</v>
      </c>
      <c r="BM129" s="179" t="s">
        <v>506</v>
      </c>
    </row>
    <row r="130" s="2" customFormat="1" ht="24.15" customHeight="1">
      <c r="A130" s="34"/>
      <c r="B130" s="167"/>
      <c r="C130" s="168" t="s">
        <v>156</v>
      </c>
      <c r="D130" s="168" t="s">
        <v>125</v>
      </c>
      <c r="E130" s="169" t="s">
        <v>507</v>
      </c>
      <c r="F130" s="170" t="s">
        <v>508</v>
      </c>
      <c r="G130" s="171" t="s">
        <v>134</v>
      </c>
      <c r="H130" s="172">
        <v>2</v>
      </c>
      <c r="I130" s="173"/>
      <c r="J130" s="174">
        <f>ROUND(I130*H130,2)</f>
        <v>0</v>
      </c>
      <c r="K130" s="170" t="s">
        <v>129</v>
      </c>
      <c r="L130" s="35"/>
      <c r="M130" s="175" t="s">
        <v>1</v>
      </c>
      <c r="N130" s="176" t="s">
        <v>39</v>
      </c>
      <c r="O130" s="73"/>
      <c r="P130" s="177">
        <f>O130*H130</f>
        <v>0</v>
      </c>
      <c r="Q130" s="177">
        <v>0.00148</v>
      </c>
      <c r="R130" s="177">
        <f>Q130*H130</f>
        <v>0.00296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130</v>
      </c>
      <c r="AT130" s="179" t="s">
        <v>125</v>
      </c>
      <c r="AU130" s="179" t="s">
        <v>84</v>
      </c>
      <c r="AY130" s="15" t="s">
        <v>122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82</v>
      </c>
      <c r="BK130" s="180">
        <f>ROUND(I130*H130,2)</f>
        <v>0</v>
      </c>
      <c r="BL130" s="15" t="s">
        <v>130</v>
      </c>
      <c r="BM130" s="179" t="s">
        <v>509</v>
      </c>
    </row>
    <row r="131" s="2" customFormat="1" ht="24.15" customHeight="1">
      <c r="A131" s="34"/>
      <c r="B131" s="167"/>
      <c r="C131" s="168" t="s">
        <v>160</v>
      </c>
      <c r="D131" s="168" t="s">
        <v>125</v>
      </c>
      <c r="E131" s="169" t="s">
        <v>510</v>
      </c>
      <c r="F131" s="170" t="s">
        <v>511</v>
      </c>
      <c r="G131" s="171" t="s">
        <v>128</v>
      </c>
      <c r="H131" s="172">
        <v>10</v>
      </c>
      <c r="I131" s="173"/>
      <c r="J131" s="174">
        <f>ROUND(I131*H131,2)</f>
        <v>0</v>
      </c>
      <c r="K131" s="170" t="s">
        <v>129</v>
      </c>
      <c r="L131" s="35"/>
      <c r="M131" s="175" t="s">
        <v>1</v>
      </c>
      <c r="N131" s="176" t="s">
        <v>39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130</v>
      </c>
      <c r="AT131" s="179" t="s">
        <v>125</v>
      </c>
      <c r="AU131" s="179" t="s">
        <v>84</v>
      </c>
      <c r="AY131" s="15" t="s">
        <v>122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82</v>
      </c>
      <c r="BK131" s="180">
        <f>ROUND(I131*H131,2)</f>
        <v>0</v>
      </c>
      <c r="BL131" s="15" t="s">
        <v>130</v>
      </c>
      <c r="BM131" s="179" t="s">
        <v>512</v>
      </c>
    </row>
    <row r="132" s="2" customFormat="1" ht="24.15" customHeight="1">
      <c r="A132" s="34"/>
      <c r="B132" s="167"/>
      <c r="C132" s="168" t="s">
        <v>164</v>
      </c>
      <c r="D132" s="168" t="s">
        <v>125</v>
      </c>
      <c r="E132" s="169" t="s">
        <v>513</v>
      </c>
      <c r="F132" s="170" t="s">
        <v>514</v>
      </c>
      <c r="G132" s="171" t="s">
        <v>134</v>
      </c>
      <c r="H132" s="172">
        <v>3</v>
      </c>
      <c r="I132" s="173"/>
      <c r="J132" s="174">
        <f>ROUND(I132*H132,2)</f>
        <v>0</v>
      </c>
      <c r="K132" s="170" t="s">
        <v>129</v>
      </c>
      <c r="L132" s="35"/>
      <c r="M132" s="175" t="s">
        <v>1</v>
      </c>
      <c r="N132" s="176" t="s">
        <v>39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130</v>
      </c>
      <c r="AT132" s="179" t="s">
        <v>125</v>
      </c>
      <c r="AU132" s="179" t="s">
        <v>84</v>
      </c>
      <c r="AY132" s="15" t="s">
        <v>122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82</v>
      </c>
      <c r="BK132" s="180">
        <f>ROUND(I132*H132,2)</f>
        <v>0</v>
      </c>
      <c r="BL132" s="15" t="s">
        <v>130</v>
      </c>
      <c r="BM132" s="179" t="s">
        <v>515</v>
      </c>
    </row>
    <row r="133" s="2" customFormat="1" ht="16.5" customHeight="1">
      <c r="A133" s="34"/>
      <c r="B133" s="167"/>
      <c r="C133" s="168" t="s">
        <v>168</v>
      </c>
      <c r="D133" s="168" t="s">
        <v>125</v>
      </c>
      <c r="E133" s="169" t="s">
        <v>516</v>
      </c>
      <c r="F133" s="170" t="s">
        <v>517</v>
      </c>
      <c r="G133" s="171" t="s">
        <v>128</v>
      </c>
      <c r="H133" s="172">
        <v>5</v>
      </c>
      <c r="I133" s="173"/>
      <c r="J133" s="174">
        <f>ROUND(I133*H133,2)</f>
        <v>0</v>
      </c>
      <c r="K133" s="170" t="s">
        <v>129</v>
      </c>
      <c r="L133" s="35"/>
      <c r="M133" s="175" t="s">
        <v>1</v>
      </c>
      <c r="N133" s="176" t="s">
        <v>39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130</v>
      </c>
      <c r="AT133" s="179" t="s">
        <v>125</v>
      </c>
      <c r="AU133" s="179" t="s">
        <v>84</v>
      </c>
      <c r="AY133" s="15" t="s">
        <v>122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82</v>
      </c>
      <c r="BK133" s="180">
        <f>ROUND(I133*H133,2)</f>
        <v>0</v>
      </c>
      <c r="BL133" s="15" t="s">
        <v>130</v>
      </c>
      <c r="BM133" s="179" t="s">
        <v>518</v>
      </c>
    </row>
    <row r="134" s="2" customFormat="1" ht="44.25" customHeight="1">
      <c r="A134" s="34"/>
      <c r="B134" s="167"/>
      <c r="C134" s="168" t="s">
        <v>172</v>
      </c>
      <c r="D134" s="168" t="s">
        <v>125</v>
      </c>
      <c r="E134" s="169" t="s">
        <v>519</v>
      </c>
      <c r="F134" s="170" t="s">
        <v>520</v>
      </c>
      <c r="G134" s="171" t="s">
        <v>147</v>
      </c>
      <c r="H134" s="172">
        <v>0.012999999999999999</v>
      </c>
      <c r="I134" s="173"/>
      <c r="J134" s="174">
        <f>ROUND(I134*H134,2)</f>
        <v>0</v>
      </c>
      <c r="K134" s="170" t="s">
        <v>129</v>
      </c>
      <c r="L134" s="35"/>
      <c r="M134" s="175" t="s">
        <v>1</v>
      </c>
      <c r="N134" s="176" t="s">
        <v>39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130</v>
      </c>
      <c r="AT134" s="179" t="s">
        <v>125</v>
      </c>
      <c r="AU134" s="179" t="s">
        <v>84</v>
      </c>
      <c r="AY134" s="15" t="s">
        <v>122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82</v>
      </c>
      <c r="BK134" s="180">
        <f>ROUND(I134*H134,2)</f>
        <v>0</v>
      </c>
      <c r="BL134" s="15" t="s">
        <v>130</v>
      </c>
      <c r="BM134" s="179" t="s">
        <v>521</v>
      </c>
    </row>
    <row r="135" s="12" customFormat="1" ht="22.8" customHeight="1">
      <c r="A135" s="12"/>
      <c r="B135" s="154"/>
      <c r="C135" s="12"/>
      <c r="D135" s="155" t="s">
        <v>73</v>
      </c>
      <c r="E135" s="165" t="s">
        <v>522</v>
      </c>
      <c r="F135" s="165" t="s">
        <v>523</v>
      </c>
      <c r="G135" s="12"/>
      <c r="H135" s="12"/>
      <c r="I135" s="157"/>
      <c r="J135" s="166">
        <f>BK135</f>
        <v>0</v>
      </c>
      <c r="K135" s="12"/>
      <c r="L135" s="154"/>
      <c r="M135" s="159"/>
      <c r="N135" s="160"/>
      <c r="O135" s="160"/>
      <c r="P135" s="161">
        <f>SUM(P136:P154)</f>
        <v>0</v>
      </c>
      <c r="Q135" s="160"/>
      <c r="R135" s="161">
        <f>SUM(R136:R154)</f>
        <v>0.087840667499999997</v>
      </c>
      <c r="S135" s="160"/>
      <c r="T135" s="162">
        <f>SUM(T136:T154)</f>
        <v>0.0027600000000000003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5" t="s">
        <v>84</v>
      </c>
      <c r="AT135" s="163" t="s">
        <v>73</v>
      </c>
      <c r="AU135" s="163" t="s">
        <v>82</v>
      </c>
      <c r="AY135" s="155" t="s">
        <v>122</v>
      </c>
      <c r="BK135" s="164">
        <f>SUM(BK136:BK154)</f>
        <v>0</v>
      </c>
    </row>
    <row r="136" s="2" customFormat="1" ht="24.15" customHeight="1">
      <c r="A136" s="34"/>
      <c r="B136" s="167"/>
      <c r="C136" s="168" t="s">
        <v>176</v>
      </c>
      <c r="D136" s="168" t="s">
        <v>125</v>
      </c>
      <c r="E136" s="169" t="s">
        <v>524</v>
      </c>
      <c r="F136" s="170" t="s">
        <v>525</v>
      </c>
      <c r="G136" s="171" t="s">
        <v>128</v>
      </c>
      <c r="H136" s="172">
        <v>10</v>
      </c>
      <c r="I136" s="173"/>
      <c r="J136" s="174">
        <f>ROUND(I136*H136,2)</f>
        <v>0</v>
      </c>
      <c r="K136" s="170" t="s">
        <v>129</v>
      </c>
      <c r="L136" s="35"/>
      <c r="M136" s="175" t="s">
        <v>1</v>
      </c>
      <c r="N136" s="176" t="s">
        <v>39</v>
      </c>
      <c r="O136" s="73"/>
      <c r="P136" s="177">
        <f>O136*H136</f>
        <v>0</v>
      </c>
      <c r="Q136" s="177">
        <v>0.0030910960000000002</v>
      </c>
      <c r="R136" s="177">
        <f>Q136*H136</f>
        <v>0.030910960000000001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130</v>
      </c>
      <c r="AT136" s="179" t="s">
        <v>125</v>
      </c>
      <c r="AU136" s="179" t="s">
        <v>84</v>
      </c>
      <c r="AY136" s="15" t="s">
        <v>122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82</v>
      </c>
      <c r="BK136" s="180">
        <f>ROUND(I136*H136,2)</f>
        <v>0</v>
      </c>
      <c r="BL136" s="15" t="s">
        <v>130</v>
      </c>
      <c r="BM136" s="179" t="s">
        <v>526</v>
      </c>
    </row>
    <row r="137" s="2" customFormat="1" ht="24.15" customHeight="1">
      <c r="A137" s="34"/>
      <c r="B137" s="167"/>
      <c r="C137" s="168" t="s">
        <v>180</v>
      </c>
      <c r="D137" s="168" t="s">
        <v>125</v>
      </c>
      <c r="E137" s="169" t="s">
        <v>527</v>
      </c>
      <c r="F137" s="170" t="s">
        <v>528</v>
      </c>
      <c r="G137" s="171" t="s">
        <v>134</v>
      </c>
      <c r="H137" s="172">
        <v>3</v>
      </c>
      <c r="I137" s="173"/>
      <c r="J137" s="174">
        <f>ROUND(I137*H137,2)</f>
        <v>0</v>
      </c>
      <c r="K137" s="170" t="s">
        <v>129</v>
      </c>
      <c r="L137" s="35"/>
      <c r="M137" s="175" t="s">
        <v>1</v>
      </c>
      <c r="N137" s="176" t="s">
        <v>39</v>
      </c>
      <c r="O137" s="73"/>
      <c r="P137" s="177">
        <f>O137*H137</f>
        <v>0</v>
      </c>
      <c r="Q137" s="177">
        <v>6.3999999999999997E-05</v>
      </c>
      <c r="R137" s="177">
        <f>Q137*H137</f>
        <v>0.00019200000000000001</v>
      </c>
      <c r="S137" s="177">
        <v>0.00092000000000000003</v>
      </c>
      <c r="T137" s="178">
        <f>S137*H137</f>
        <v>0.0027600000000000003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130</v>
      </c>
      <c r="AT137" s="179" t="s">
        <v>125</v>
      </c>
      <c r="AU137" s="179" t="s">
        <v>84</v>
      </c>
      <c r="AY137" s="15" t="s">
        <v>122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82</v>
      </c>
      <c r="BK137" s="180">
        <f>ROUND(I137*H137,2)</f>
        <v>0</v>
      </c>
      <c r="BL137" s="15" t="s">
        <v>130</v>
      </c>
      <c r="BM137" s="179" t="s">
        <v>529</v>
      </c>
    </row>
    <row r="138" s="2" customFormat="1" ht="33" customHeight="1">
      <c r="A138" s="34"/>
      <c r="B138" s="167"/>
      <c r="C138" s="168" t="s">
        <v>184</v>
      </c>
      <c r="D138" s="168" t="s">
        <v>125</v>
      </c>
      <c r="E138" s="169" t="s">
        <v>530</v>
      </c>
      <c r="F138" s="170" t="s">
        <v>531</v>
      </c>
      <c r="G138" s="171" t="s">
        <v>128</v>
      </c>
      <c r="H138" s="172">
        <v>5</v>
      </c>
      <c r="I138" s="173"/>
      <c r="J138" s="174">
        <f>ROUND(I138*H138,2)</f>
        <v>0</v>
      </c>
      <c r="K138" s="170" t="s">
        <v>129</v>
      </c>
      <c r="L138" s="35"/>
      <c r="M138" s="175" t="s">
        <v>1</v>
      </c>
      <c r="N138" s="176" t="s">
        <v>39</v>
      </c>
      <c r="O138" s="73"/>
      <c r="P138" s="177">
        <f>O138*H138</f>
        <v>0</v>
      </c>
      <c r="Q138" s="177">
        <v>0.000976972</v>
      </c>
      <c r="R138" s="177">
        <f>Q138*H138</f>
        <v>0.0048848599999999995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130</v>
      </c>
      <c r="AT138" s="179" t="s">
        <v>125</v>
      </c>
      <c r="AU138" s="179" t="s">
        <v>84</v>
      </c>
      <c r="AY138" s="15" t="s">
        <v>122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82</v>
      </c>
      <c r="BK138" s="180">
        <f>ROUND(I138*H138,2)</f>
        <v>0</v>
      </c>
      <c r="BL138" s="15" t="s">
        <v>130</v>
      </c>
      <c r="BM138" s="179" t="s">
        <v>532</v>
      </c>
    </row>
    <row r="139" s="2" customFormat="1" ht="33" customHeight="1">
      <c r="A139" s="34"/>
      <c r="B139" s="167"/>
      <c r="C139" s="168" t="s">
        <v>8</v>
      </c>
      <c r="D139" s="168" t="s">
        <v>125</v>
      </c>
      <c r="E139" s="169" t="s">
        <v>533</v>
      </c>
      <c r="F139" s="170" t="s">
        <v>534</v>
      </c>
      <c r="G139" s="171" t="s">
        <v>128</v>
      </c>
      <c r="H139" s="172">
        <v>10</v>
      </c>
      <c r="I139" s="173"/>
      <c r="J139" s="174">
        <f>ROUND(I139*H139,2)</f>
        <v>0</v>
      </c>
      <c r="K139" s="170" t="s">
        <v>129</v>
      </c>
      <c r="L139" s="35"/>
      <c r="M139" s="175" t="s">
        <v>1</v>
      </c>
      <c r="N139" s="176" t="s">
        <v>39</v>
      </c>
      <c r="O139" s="73"/>
      <c r="P139" s="177">
        <f>O139*H139</f>
        <v>0</v>
      </c>
      <c r="Q139" s="177">
        <v>0.0012616000000000001</v>
      </c>
      <c r="R139" s="177">
        <f>Q139*H139</f>
        <v>0.012616000000000001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130</v>
      </c>
      <c r="AT139" s="179" t="s">
        <v>125</v>
      </c>
      <c r="AU139" s="179" t="s">
        <v>84</v>
      </c>
      <c r="AY139" s="15" t="s">
        <v>122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82</v>
      </c>
      <c r="BK139" s="180">
        <f>ROUND(I139*H139,2)</f>
        <v>0</v>
      </c>
      <c r="BL139" s="15" t="s">
        <v>130</v>
      </c>
      <c r="BM139" s="179" t="s">
        <v>535</v>
      </c>
    </row>
    <row r="140" s="2" customFormat="1" ht="33" customHeight="1">
      <c r="A140" s="34"/>
      <c r="B140" s="167"/>
      <c r="C140" s="168" t="s">
        <v>130</v>
      </c>
      <c r="D140" s="168" t="s">
        <v>125</v>
      </c>
      <c r="E140" s="169" t="s">
        <v>536</v>
      </c>
      <c r="F140" s="170" t="s">
        <v>537</v>
      </c>
      <c r="G140" s="171" t="s">
        <v>207</v>
      </c>
      <c r="H140" s="172">
        <v>2</v>
      </c>
      <c r="I140" s="173"/>
      <c r="J140" s="174">
        <f>ROUND(I140*H140,2)</f>
        <v>0</v>
      </c>
      <c r="K140" s="170" t="s">
        <v>129</v>
      </c>
      <c r="L140" s="35"/>
      <c r="M140" s="175" t="s">
        <v>1</v>
      </c>
      <c r="N140" s="176" t="s">
        <v>39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130</v>
      </c>
      <c r="AT140" s="179" t="s">
        <v>125</v>
      </c>
      <c r="AU140" s="179" t="s">
        <v>84</v>
      </c>
      <c r="AY140" s="15" t="s">
        <v>122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82</v>
      </c>
      <c r="BK140" s="180">
        <f>ROUND(I140*H140,2)</f>
        <v>0</v>
      </c>
      <c r="BL140" s="15" t="s">
        <v>130</v>
      </c>
      <c r="BM140" s="179" t="s">
        <v>538</v>
      </c>
    </row>
    <row r="141" s="2" customFormat="1" ht="55.5" customHeight="1">
      <c r="A141" s="34"/>
      <c r="B141" s="167"/>
      <c r="C141" s="168" t="s">
        <v>194</v>
      </c>
      <c r="D141" s="168" t="s">
        <v>125</v>
      </c>
      <c r="E141" s="169" t="s">
        <v>539</v>
      </c>
      <c r="F141" s="170" t="s">
        <v>540</v>
      </c>
      <c r="G141" s="171" t="s">
        <v>128</v>
      </c>
      <c r="H141" s="172">
        <v>25</v>
      </c>
      <c r="I141" s="173"/>
      <c r="J141" s="174">
        <f>ROUND(I141*H141,2)</f>
        <v>0</v>
      </c>
      <c r="K141" s="170" t="s">
        <v>129</v>
      </c>
      <c r="L141" s="35"/>
      <c r="M141" s="175" t="s">
        <v>1</v>
      </c>
      <c r="N141" s="176" t="s">
        <v>39</v>
      </c>
      <c r="O141" s="73"/>
      <c r="P141" s="177">
        <f>O141*H141</f>
        <v>0</v>
      </c>
      <c r="Q141" s="177">
        <v>4.6619999999999997E-05</v>
      </c>
      <c r="R141" s="177">
        <f>Q141*H141</f>
        <v>0.0011654999999999999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130</v>
      </c>
      <c r="AT141" s="179" t="s">
        <v>125</v>
      </c>
      <c r="AU141" s="179" t="s">
        <v>84</v>
      </c>
      <c r="AY141" s="15" t="s">
        <v>122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82</v>
      </c>
      <c r="BK141" s="180">
        <f>ROUND(I141*H141,2)</f>
        <v>0</v>
      </c>
      <c r="BL141" s="15" t="s">
        <v>130</v>
      </c>
      <c r="BM141" s="179" t="s">
        <v>541</v>
      </c>
    </row>
    <row r="142" s="2" customFormat="1" ht="24.15" customHeight="1">
      <c r="A142" s="34"/>
      <c r="B142" s="167"/>
      <c r="C142" s="168" t="s">
        <v>198</v>
      </c>
      <c r="D142" s="168" t="s">
        <v>125</v>
      </c>
      <c r="E142" s="169" t="s">
        <v>542</v>
      </c>
      <c r="F142" s="170" t="s">
        <v>543</v>
      </c>
      <c r="G142" s="171" t="s">
        <v>134</v>
      </c>
      <c r="H142" s="172">
        <v>9</v>
      </c>
      <c r="I142" s="173"/>
      <c r="J142" s="174">
        <f>ROUND(I142*H142,2)</f>
        <v>0</v>
      </c>
      <c r="K142" s="170" t="s">
        <v>129</v>
      </c>
      <c r="L142" s="35"/>
      <c r="M142" s="175" t="s">
        <v>1</v>
      </c>
      <c r="N142" s="176" t="s">
        <v>39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130</v>
      </c>
      <c r="AT142" s="179" t="s">
        <v>125</v>
      </c>
      <c r="AU142" s="179" t="s">
        <v>84</v>
      </c>
      <c r="AY142" s="15" t="s">
        <v>122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82</v>
      </c>
      <c r="BK142" s="180">
        <f>ROUND(I142*H142,2)</f>
        <v>0</v>
      </c>
      <c r="BL142" s="15" t="s">
        <v>130</v>
      </c>
      <c r="BM142" s="179" t="s">
        <v>544</v>
      </c>
    </row>
    <row r="143" s="2" customFormat="1" ht="33" customHeight="1">
      <c r="A143" s="34"/>
      <c r="B143" s="167"/>
      <c r="C143" s="168" t="s">
        <v>204</v>
      </c>
      <c r="D143" s="168" t="s">
        <v>125</v>
      </c>
      <c r="E143" s="169" t="s">
        <v>545</v>
      </c>
      <c r="F143" s="170" t="s">
        <v>546</v>
      </c>
      <c r="G143" s="171" t="s">
        <v>134</v>
      </c>
      <c r="H143" s="172">
        <v>3</v>
      </c>
      <c r="I143" s="173"/>
      <c r="J143" s="174">
        <f>ROUND(I143*H143,2)</f>
        <v>0</v>
      </c>
      <c r="K143" s="170" t="s">
        <v>129</v>
      </c>
      <c r="L143" s="35"/>
      <c r="M143" s="175" t="s">
        <v>1</v>
      </c>
      <c r="N143" s="176" t="s">
        <v>39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130</v>
      </c>
      <c r="AT143" s="179" t="s">
        <v>125</v>
      </c>
      <c r="AU143" s="179" t="s">
        <v>84</v>
      </c>
      <c r="AY143" s="15" t="s">
        <v>122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82</v>
      </c>
      <c r="BK143" s="180">
        <f>ROUND(I143*H143,2)</f>
        <v>0</v>
      </c>
      <c r="BL143" s="15" t="s">
        <v>130</v>
      </c>
      <c r="BM143" s="179" t="s">
        <v>547</v>
      </c>
    </row>
    <row r="144" s="2" customFormat="1" ht="24.15" customHeight="1">
      <c r="A144" s="34"/>
      <c r="B144" s="167"/>
      <c r="C144" s="168" t="s">
        <v>209</v>
      </c>
      <c r="D144" s="168" t="s">
        <v>125</v>
      </c>
      <c r="E144" s="169" t="s">
        <v>548</v>
      </c>
      <c r="F144" s="170" t="s">
        <v>549</v>
      </c>
      <c r="G144" s="171" t="s">
        <v>134</v>
      </c>
      <c r="H144" s="172">
        <v>2</v>
      </c>
      <c r="I144" s="173"/>
      <c r="J144" s="174">
        <f>ROUND(I144*H144,2)</f>
        <v>0</v>
      </c>
      <c r="K144" s="170" t="s">
        <v>129</v>
      </c>
      <c r="L144" s="35"/>
      <c r="M144" s="175" t="s">
        <v>1</v>
      </c>
      <c r="N144" s="176" t="s">
        <v>39</v>
      </c>
      <c r="O144" s="73"/>
      <c r="P144" s="177">
        <f>O144*H144</f>
        <v>0</v>
      </c>
      <c r="Q144" s="177">
        <v>0.00012557000000000001</v>
      </c>
      <c r="R144" s="177">
        <f>Q144*H144</f>
        <v>0.00025114000000000001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130</v>
      </c>
      <c r="AT144" s="179" t="s">
        <v>125</v>
      </c>
      <c r="AU144" s="179" t="s">
        <v>84</v>
      </c>
      <c r="AY144" s="15" t="s">
        <v>122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82</v>
      </c>
      <c r="BK144" s="180">
        <f>ROUND(I144*H144,2)</f>
        <v>0</v>
      </c>
      <c r="BL144" s="15" t="s">
        <v>130</v>
      </c>
      <c r="BM144" s="179" t="s">
        <v>550</v>
      </c>
    </row>
    <row r="145" s="2" customFormat="1" ht="21.75" customHeight="1">
      <c r="A145" s="34"/>
      <c r="B145" s="167"/>
      <c r="C145" s="168" t="s">
        <v>7</v>
      </c>
      <c r="D145" s="168" t="s">
        <v>125</v>
      </c>
      <c r="E145" s="169" t="s">
        <v>551</v>
      </c>
      <c r="F145" s="170" t="s">
        <v>552</v>
      </c>
      <c r="G145" s="171" t="s">
        <v>553</v>
      </c>
      <c r="H145" s="172">
        <v>4</v>
      </c>
      <c r="I145" s="173"/>
      <c r="J145" s="174">
        <f>ROUND(I145*H145,2)</f>
        <v>0</v>
      </c>
      <c r="K145" s="170" t="s">
        <v>129</v>
      </c>
      <c r="L145" s="35"/>
      <c r="M145" s="175" t="s">
        <v>1</v>
      </c>
      <c r="N145" s="176" t="s">
        <v>39</v>
      </c>
      <c r="O145" s="73"/>
      <c r="P145" s="177">
        <f>O145*H145</f>
        <v>0</v>
      </c>
      <c r="Q145" s="177">
        <v>0.00025114000000000001</v>
      </c>
      <c r="R145" s="177">
        <f>Q145*H145</f>
        <v>0.00100456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130</v>
      </c>
      <c r="AT145" s="179" t="s">
        <v>125</v>
      </c>
      <c r="AU145" s="179" t="s">
        <v>84</v>
      </c>
      <c r="AY145" s="15" t="s">
        <v>122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82</v>
      </c>
      <c r="BK145" s="180">
        <f>ROUND(I145*H145,2)</f>
        <v>0</v>
      </c>
      <c r="BL145" s="15" t="s">
        <v>130</v>
      </c>
      <c r="BM145" s="179" t="s">
        <v>554</v>
      </c>
    </row>
    <row r="146" s="2" customFormat="1" ht="21.75" customHeight="1">
      <c r="A146" s="34"/>
      <c r="B146" s="167"/>
      <c r="C146" s="168" t="s">
        <v>216</v>
      </c>
      <c r="D146" s="168" t="s">
        <v>125</v>
      </c>
      <c r="E146" s="169" t="s">
        <v>555</v>
      </c>
      <c r="F146" s="170" t="s">
        <v>556</v>
      </c>
      <c r="G146" s="171" t="s">
        <v>207</v>
      </c>
      <c r="H146" s="172">
        <v>2</v>
      </c>
      <c r="I146" s="173"/>
      <c r="J146" s="174">
        <f>ROUND(I146*H146,2)</f>
        <v>0</v>
      </c>
      <c r="K146" s="170" t="s">
        <v>129</v>
      </c>
      <c r="L146" s="35"/>
      <c r="M146" s="175" t="s">
        <v>1</v>
      </c>
      <c r="N146" s="176" t="s">
        <v>39</v>
      </c>
      <c r="O146" s="73"/>
      <c r="P146" s="177">
        <f>O146*H146</f>
        <v>0</v>
      </c>
      <c r="Q146" s="177">
        <v>0.00056957000000000004</v>
      </c>
      <c r="R146" s="177">
        <f>Q146*H146</f>
        <v>0.0011391400000000001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130</v>
      </c>
      <c r="AT146" s="179" t="s">
        <v>125</v>
      </c>
      <c r="AU146" s="179" t="s">
        <v>84</v>
      </c>
      <c r="AY146" s="15" t="s">
        <v>122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82</v>
      </c>
      <c r="BK146" s="180">
        <f>ROUND(I146*H146,2)</f>
        <v>0</v>
      </c>
      <c r="BL146" s="15" t="s">
        <v>130</v>
      </c>
      <c r="BM146" s="179" t="s">
        <v>557</v>
      </c>
    </row>
    <row r="147" s="2" customFormat="1" ht="24.15" customHeight="1">
      <c r="A147" s="34"/>
      <c r="B147" s="167"/>
      <c r="C147" s="168" t="s">
        <v>220</v>
      </c>
      <c r="D147" s="168" t="s">
        <v>125</v>
      </c>
      <c r="E147" s="169" t="s">
        <v>558</v>
      </c>
      <c r="F147" s="170" t="s">
        <v>559</v>
      </c>
      <c r="G147" s="171" t="s">
        <v>134</v>
      </c>
      <c r="H147" s="172">
        <v>1</v>
      </c>
      <c r="I147" s="173"/>
      <c r="J147" s="174">
        <f>ROUND(I147*H147,2)</f>
        <v>0</v>
      </c>
      <c r="K147" s="170" t="s">
        <v>129</v>
      </c>
      <c r="L147" s="35"/>
      <c r="M147" s="175" t="s">
        <v>1</v>
      </c>
      <c r="N147" s="176" t="s">
        <v>39</v>
      </c>
      <c r="O147" s="73"/>
      <c r="P147" s="177">
        <f>O147*H147</f>
        <v>0</v>
      </c>
      <c r="Q147" s="177">
        <v>0.00011957</v>
      </c>
      <c r="R147" s="177">
        <f>Q147*H147</f>
        <v>0.00011957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130</v>
      </c>
      <c r="AT147" s="179" t="s">
        <v>125</v>
      </c>
      <c r="AU147" s="179" t="s">
        <v>84</v>
      </c>
      <c r="AY147" s="15" t="s">
        <v>122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82</v>
      </c>
      <c r="BK147" s="180">
        <f>ROUND(I147*H147,2)</f>
        <v>0</v>
      </c>
      <c r="BL147" s="15" t="s">
        <v>130</v>
      </c>
      <c r="BM147" s="179" t="s">
        <v>560</v>
      </c>
    </row>
    <row r="148" s="2" customFormat="1" ht="24.15" customHeight="1">
      <c r="A148" s="34"/>
      <c r="B148" s="167"/>
      <c r="C148" s="168" t="s">
        <v>224</v>
      </c>
      <c r="D148" s="168" t="s">
        <v>125</v>
      </c>
      <c r="E148" s="169" t="s">
        <v>561</v>
      </c>
      <c r="F148" s="170" t="s">
        <v>562</v>
      </c>
      <c r="G148" s="171" t="s">
        <v>134</v>
      </c>
      <c r="H148" s="172">
        <v>1</v>
      </c>
      <c r="I148" s="173"/>
      <c r="J148" s="174">
        <f>ROUND(I148*H148,2)</f>
        <v>0</v>
      </c>
      <c r="K148" s="170" t="s">
        <v>129</v>
      </c>
      <c r="L148" s="35"/>
      <c r="M148" s="175" t="s">
        <v>1</v>
      </c>
      <c r="N148" s="176" t="s">
        <v>39</v>
      </c>
      <c r="O148" s="73"/>
      <c r="P148" s="177">
        <f>O148*H148</f>
        <v>0</v>
      </c>
      <c r="Q148" s="177">
        <v>0.00011957</v>
      </c>
      <c r="R148" s="177">
        <f>Q148*H148</f>
        <v>0.00011957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130</v>
      </c>
      <c r="AT148" s="179" t="s">
        <v>125</v>
      </c>
      <c r="AU148" s="179" t="s">
        <v>84</v>
      </c>
      <c r="AY148" s="15" t="s">
        <v>122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82</v>
      </c>
      <c r="BK148" s="180">
        <f>ROUND(I148*H148,2)</f>
        <v>0</v>
      </c>
      <c r="BL148" s="15" t="s">
        <v>130</v>
      </c>
      <c r="BM148" s="179" t="s">
        <v>563</v>
      </c>
    </row>
    <row r="149" s="2" customFormat="1" ht="24.15" customHeight="1">
      <c r="A149" s="34"/>
      <c r="B149" s="167"/>
      <c r="C149" s="168" t="s">
        <v>228</v>
      </c>
      <c r="D149" s="168" t="s">
        <v>125</v>
      </c>
      <c r="E149" s="169" t="s">
        <v>564</v>
      </c>
      <c r="F149" s="170" t="s">
        <v>565</v>
      </c>
      <c r="G149" s="171" t="s">
        <v>134</v>
      </c>
      <c r="H149" s="172">
        <v>2</v>
      </c>
      <c r="I149" s="173"/>
      <c r="J149" s="174">
        <f>ROUND(I149*H149,2)</f>
        <v>0</v>
      </c>
      <c r="K149" s="170" t="s">
        <v>129</v>
      </c>
      <c r="L149" s="35"/>
      <c r="M149" s="175" t="s">
        <v>1</v>
      </c>
      <c r="N149" s="176" t="s">
        <v>39</v>
      </c>
      <c r="O149" s="73"/>
      <c r="P149" s="177">
        <f>O149*H149</f>
        <v>0</v>
      </c>
      <c r="Q149" s="177">
        <v>0.00034957</v>
      </c>
      <c r="R149" s="177">
        <f>Q149*H149</f>
        <v>0.00069914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130</v>
      </c>
      <c r="AT149" s="179" t="s">
        <v>125</v>
      </c>
      <c r="AU149" s="179" t="s">
        <v>84</v>
      </c>
      <c r="AY149" s="15" t="s">
        <v>122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82</v>
      </c>
      <c r="BK149" s="180">
        <f>ROUND(I149*H149,2)</f>
        <v>0</v>
      </c>
      <c r="BL149" s="15" t="s">
        <v>130</v>
      </c>
      <c r="BM149" s="179" t="s">
        <v>566</v>
      </c>
    </row>
    <row r="150" s="2" customFormat="1" ht="24.15" customHeight="1">
      <c r="A150" s="34"/>
      <c r="B150" s="167"/>
      <c r="C150" s="168" t="s">
        <v>232</v>
      </c>
      <c r="D150" s="168" t="s">
        <v>125</v>
      </c>
      <c r="E150" s="169" t="s">
        <v>567</v>
      </c>
      <c r="F150" s="170" t="s">
        <v>568</v>
      </c>
      <c r="G150" s="171" t="s">
        <v>134</v>
      </c>
      <c r="H150" s="172">
        <v>1</v>
      </c>
      <c r="I150" s="173"/>
      <c r="J150" s="174">
        <f>ROUND(I150*H150,2)</f>
        <v>0</v>
      </c>
      <c r="K150" s="170" t="s">
        <v>129</v>
      </c>
      <c r="L150" s="35"/>
      <c r="M150" s="175" t="s">
        <v>1</v>
      </c>
      <c r="N150" s="176" t="s">
        <v>39</v>
      </c>
      <c r="O150" s="73"/>
      <c r="P150" s="177">
        <f>O150*H150</f>
        <v>0</v>
      </c>
      <c r="Q150" s="177">
        <v>0.00054956999999999998</v>
      </c>
      <c r="R150" s="177">
        <f>Q150*H150</f>
        <v>0.00054956999999999998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130</v>
      </c>
      <c r="AT150" s="179" t="s">
        <v>125</v>
      </c>
      <c r="AU150" s="179" t="s">
        <v>84</v>
      </c>
      <c r="AY150" s="15" t="s">
        <v>122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82</v>
      </c>
      <c r="BK150" s="180">
        <f>ROUND(I150*H150,2)</f>
        <v>0</v>
      </c>
      <c r="BL150" s="15" t="s">
        <v>130</v>
      </c>
      <c r="BM150" s="179" t="s">
        <v>569</v>
      </c>
    </row>
    <row r="151" s="2" customFormat="1" ht="33" customHeight="1">
      <c r="A151" s="34"/>
      <c r="B151" s="167"/>
      <c r="C151" s="168" t="s">
        <v>236</v>
      </c>
      <c r="D151" s="168" t="s">
        <v>125</v>
      </c>
      <c r="E151" s="169" t="s">
        <v>570</v>
      </c>
      <c r="F151" s="170" t="s">
        <v>571</v>
      </c>
      <c r="G151" s="171" t="s">
        <v>207</v>
      </c>
      <c r="H151" s="172">
        <v>1</v>
      </c>
      <c r="I151" s="173"/>
      <c r="J151" s="174">
        <f>ROUND(I151*H151,2)</f>
        <v>0</v>
      </c>
      <c r="K151" s="170" t="s">
        <v>129</v>
      </c>
      <c r="L151" s="35"/>
      <c r="M151" s="175" t="s">
        <v>1</v>
      </c>
      <c r="N151" s="176" t="s">
        <v>39</v>
      </c>
      <c r="O151" s="73"/>
      <c r="P151" s="177">
        <f>O151*H151</f>
        <v>0</v>
      </c>
      <c r="Q151" s="177">
        <v>0.029195570000000001</v>
      </c>
      <c r="R151" s="177">
        <f>Q151*H151</f>
        <v>0.029195570000000001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130</v>
      </c>
      <c r="AT151" s="179" t="s">
        <v>125</v>
      </c>
      <c r="AU151" s="179" t="s">
        <v>84</v>
      </c>
      <c r="AY151" s="15" t="s">
        <v>122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82</v>
      </c>
      <c r="BK151" s="180">
        <f>ROUND(I151*H151,2)</f>
        <v>0</v>
      </c>
      <c r="BL151" s="15" t="s">
        <v>130</v>
      </c>
      <c r="BM151" s="179" t="s">
        <v>572</v>
      </c>
    </row>
    <row r="152" s="2" customFormat="1" ht="37.8" customHeight="1">
      <c r="A152" s="34"/>
      <c r="B152" s="167"/>
      <c r="C152" s="168" t="s">
        <v>240</v>
      </c>
      <c r="D152" s="168" t="s">
        <v>125</v>
      </c>
      <c r="E152" s="169" t="s">
        <v>573</v>
      </c>
      <c r="F152" s="170" t="s">
        <v>574</v>
      </c>
      <c r="G152" s="171" t="s">
        <v>128</v>
      </c>
      <c r="H152" s="172">
        <v>25</v>
      </c>
      <c r="I152" s="173"/>
      <c r="J152" s="174">
        <f>ROUND(I152*H152,2)</f>
        <v>0</v>
      </c>
      <c r="K152" s="170" t="s">
        <v>129</v>
      </c>
      <c r="L152" s="35"/>
      <c r="M152" s="175" t="s">
        <v>1</v>
      </c>
      <c r="N152" s="176" t="s">
        <v>39</v>
      </c>
      <c r="O152" s="73"/>
      <c r="P152" s="177">
        <f>O152*H152</f>
        <v>0</v>
      </c>
      <c r="Q152" s="177">
        <v>0.00018972349999999999</v>
      </c>
      <c r="R152" s="177">
        <f>Q152*H152</f>
        <v>0.0047430874999999997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130</v>
      </c>
      <c r="AT152" s="179" t="s">
        <v>125</v>
      </c>
      <c r="AU152" s="179" t="s">
        <v>84</v>
      </c>
      <c r="AY152" s="15" t="s">
        <v>122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82</v>
      </c>
      <c r="BK152" s="180">
        <f>ROUND(I152*H152,2)</f>
        <v>0</v>
      </c>
      <c r="BL152" s="15" t="s">
        <v>130</v>
      </c>
      <c r="BM152" s="179" t="s">
        <v>575</v>
      </c>
    </row>
    <row r="153" s="2" customFormat="1" ht="33" customHeight="1">
      <c r="A153" s="34"/>
      <c r="B153" s="167"/>
      <c r="C153" s="168" t="s">
        <v>244</v>
      </c>
      <c r="D153" s="168" t="s">
        <v>125</v>
      </c>
      <c r="E153" s="169" t="s">
        <v>576</v>
      </c>
      <c r="F153" s="170" t="s">
        <v>577</v>
      </c>
      <c r="G153" s="171" t="s">
        <v>128</v>
      </c>
      <c r="H153" s="172">
        <v>25</v>
      </c>
      <c r="I153" s="173"/>
      <c r="J153" s="174">
        <f>ROUND(I153*H153,2)</f>
        <v>0</v>
      </c>
      <c r="K153" s="170" t="s">
        <v>129</v>
      </c>
      <c r="L153" s="35"/>
      <c r="M153" s="175" t="s">
        <v>1</v>
      </c>
      <c r="N153" s="176" t="s">
        <v>39</v>
      </c>
      <c r="O153" s="73"/>
      <c r="P153" s="177">
        <f>O153*H153</f>
        <v>0</v>
      </c>
      <c r="Q153" s="177">
        <v>1.0000000000000001E-05</v>
      </c>
      <c r="R153" s="177">
        <f>Q153*H153</f>
        <v>0.00025000000000000001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130</v>
      </c>
      <c r="AT153" s="179" t="s">
        <v>125</v>
      </c>
      <c r="AU153" s="179" t="s">
        <v>84</v>
      </c>
      <c r="AY153" s="15" t="s">
        <v>122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82</v>
      </c>
      <c r="BK153" s="180">
        <f>ROUND(I153*H153,2)</f>
        <v>0</v>
      </c>
      <c r="BL153" s="15" t="s">
        <v>130</v>
      </c>
      <c r="BM153" s="179" t="s">
        <v>578</v>
      </c>
    </row>
    <row r="154" s="2" customFormat="1" ht="44.25" customHeight="1">
      <c r="A154" s="34"/>
      <c r="B154" s="167"/>
      <c r="C154" s="168" t="s">
        <v>248</v>
      </c>
      <c r="D154" s="168" t="s">
        <v>125</v>
      </c>
      <c r="E154" s="169" t="s">
        <v>579</v>
      </c>
      <c r="F154" s="170" t="s">
        <v>580</v>
      </c>
      <c r="G154" s="171" t="s">
        <v>147</v>
      </c>
      <c r="H154" s="172">
        <v>0.087999999999999995</v>
      </c>
      <c r="I154" s="173"/>
      <c r="J154" s="174">
        <f>ROUND(I154*H154,2)</f>
        <v>0</v>
      </c>
      <c r="K154" s="170" t="s">
        <v>129</v>
      </c>
      <c r="L154" s="35"/>
      <c r="M154" s="175" t="s">
        <v>1</v>
      </c>
      <c r="N154" s="176" t="s">
        <v>39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130</v>
      </c>
      <c r="AT154" s="179" t="s">
        <v>125</v>
      </c>
      <c r="AU154" s="179" t="s">
        <v>84</v>
      </c>
      <c r="AY154" s="15" t="s">
        <v>122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82</v>
      </c>
      <c r="BK154" s="180">
        <f>ROUND(I154*H154,2)</f>
        <v>0</v>
      </c>
      <c r="BL154" s="15" t="s">
        <v>130</v>
      </c>
      <c r="BM154" s="179" t="s">
        <v>581</v>
      </c>
    </row>
    <row r="155" s="12" customFormat="1" ht="22.8" customHeight="1">
      <c r="A155" s="12"/>
      <c r="B155" s="154"/>
      <c r="C155" s="12"/>
      <c r="D155" s="155" t="s">
        <v>73</v>
      </c>
      <c r="E155" s="165" t="s">
        <v>582</v>
      </c>
      <c r="F155" s="165" t="s">
        <v>583</v>
      </c>
      <c r="G155" s="12"/>
      <c r="H155" s="12"/>
      <c r="I155" s="157"/>
      <c r="J155" s="166">
        <f>BK155</f>
        <v>0</v>
      </c>
      <c r="K155" s="12"/>
      <c r="L155" s="154"/>
      <c r="M155" s="159"/>
      <c r="N155" s="160"/>
      <c r="O155" s="160"/>
      <c r="P155" s="161">
        <f>SUM(P156:P169)</f>
        <v>0</v>
      </c>
      <c r="Q155" s="160"/>
      <c r="R155" s="161">
        <f>SUM(R156:R169)</f>
        <v>0.071795169400000025</v>
      </c>
      <c r="S155" s="160"/>
      <c r="T155" s="162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5" t="s">
        <v>84</v>
      </c>
      <c r="AT155" s="163" t="s">
        <v>73</v>
      </c>
      <c r="AU155" s="163" t="s">
        <v>82</v>
      </c>
      <c r="AY155" s="155" t="s">
        <v>122</v>
      </c>
      <c r="BK155" s="164">
        <f>SUM(BK156:BK169)</f>
        <v>0</v>
      </c>
    </row>
    <row r="156" s="2" customFormat="1" ht="21.75" customHeight="1">
      <c r="A156" s="34"/>
      <c r="B156" s="167"/>
      <c r="C156" s="168" t="s">
        <v>252</v>
      </c>
      <c r="D156" s="168" t="s">
        <v>125</v>
      </c>
      <c r="E156" s="169" t="s">
        <v>584</v>
      </c>
      <c r="F156" s="170" t="s">
        <v>585</v>
      </c>
      <c r="G156" s="171" t="s">
        <v>207</v>
      </c>
      <c r="H156" s="172">
        <v>1</v>
      </c>
      <c r="I156" s="173"/>
      <c r="J156" s="174">
        <f>ROUND(I156*H156,2)</f>
        <v>0</v>
      </c>
      <c r="K156" s="170" t="s">
        <v>129</v>
      </c>
      <c r="L156" s="35"/>
      <c r="M156" s="175" t="s">
        <v>1</v>
      </c>
      <c r="N156" s="176" t="s">
        <v>39</v>
      </c>
      <c r="O156" s="73"/>
      <c r="P156" s="177">
        <f>O156*H156</f>
        <v>0</v>
      </c>
      <c r="Q156" s="177">
        <v>0.0032649897000000001</v>
      </c>
      <c r="R156" s="177">
        <f>Q156*H156</f>
        <v>0.0032649897000000001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130</v>
      </c>
      <c r="AT156" s="179" t="s">
        <v>125</v>
      </c>
      <c r="AU156" s="179" t="s">
        <v>84</v>
      </c>
      <c r="AY156" s="15" t="s">
        <v>122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82</v>
      </c>
      <c r="BK156" s="180">
        <f>ROUND(I156*H156,2)</f>
        <v>0</v>
      </c>
      <c r="BL156" s="15" t="s">
        <v>130</v>
      </c>
      <c r="BM156" s="179" t="s">
        <v>586</v>
      </c>
    </row>
    <row r="157" s="2" customFormat="1" ht="24.15" customHeight="1">
      <c r="A157" s="34"/>
      <c r="B157" s="167"/>
      <c r="C157" s="181" t="s">
        <v>256</v>
      </c>
      <c r="D157" s="181" t="s">
        <v>288</v>
      </c>
      <c r="E157" s="182" t="s">
        <v>587</v>
      </c>
      <c r="F157" s="183" t="s">
        <v>588</v>
      </c>
      <c r="G157" s="184" t="s">
        <v>134</v>
      </c>
      <c r="H157" s="185">
        <v>1</v>
      </c>
      <c r="I157" s="186"/>
      <c r="J157" s="187">
        <f>ROUND(I157*H157,2)</f>
        <v>0</v>
      </c>
      <c r="K157" s="183" t="s">
        <v>1</v>
      </c>
      <c r="L157" s="188"/>
      <c r="M157" s="189" t="s">
        <v>1</v>
      </c>
      <c r="N157" s="190" t="s">
        <v>39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256</v>
      </c>
      <c r="AT157" s="179" t="s">
        <v>288</v>
      </c>
      <c r="AU157" s="179" t="s">
        <v>84</v>
      </c>
      <c r="AY157" s="15" t="s">
        <v>122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82</v>
      </c>
      <c r="BK157" s="180">
        <f>ROUND(I157*H157,2)</f>
        <v>0</v>
      </c>
      <c r="BL157" s="15" t="s">
        <v>130</v>
      </c>
      <c r="BM157" s="179" t="s">
        <v>589</v>
      </c>
    </row>
    <row r="158" s="2" customFormat="1" ht="21.75" customHeight="1">
      <c r="A158" s="34"/>
      <c r="B158" s="167"/>
      <c r="C158" s="168" t="s">
        <v>260</v>
      </c>
      <c r="D158" s="168" t="s">
        <v>125</v>
      </c>
      <c r="E158" s="169" t="s">
        <v>590</v>
      </c>
      <c r="F158" s="170" t="s">
        <v>591</v>
      </c>
      <c r="G158" s="171" t="s">
        <v>207</v>
      </c>
      <c r="H158" s="172">
        <v>1</v>
      </c>
      <c r="I158" s="173"/>
      <c r="J158" s="174">
        <f>ROUND(I158*H158,2)</f>
        <v>0</v>
      </c>
      <c r="K158" s="170" t="s">
        <v>129</v>
      </c>
      <c r="L158" s="35"/>
      <c r="M158" s="175" t="s">
        <v>1</v>
      </c>
      <c r="N158" s="176" t="s">
        <v>39</v>
      </c>
      <c r="O158" s="73"/>
      <c r="P158" s="177">
        <f>O158*H158</f>
        <v>0</v>
      </c>
      <c r="Q158" s="177">
        <v>0.0017285897</v>
      </c>
      <c r="R158" s="177">
        <f>Q158*H158</f>
        <v>0.0017285897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130</v>
      </c>
      <c r="AT158" s="179" t="s">
        <v>125</v>
      </c>
      <c r="AU158" s="179" t="s">
        <v>84</v>
      </c>
      <c r="AY158" s="15" t="s">
        <v>122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82</v>
      </c>
      <c r="BK158" s="180">
        <f>ROUND(I158*H158,2)</f>
        <v>0</v>
      </c>
      <c r="BL158" s="15" t="s">
        <v>130</v>
      </c>
      <c r="BM158" s="179" t="s">
        <v>592</v>
      </c>
    </row>
    <row r="159" s="2" customFormat="1" ht="37.8" customHeight="1">
      <c r="A159" s="34"/>
      <c r="B159" s="167"/>
      <c r="C159" s="181" t="s">
        <v>264</v>
      </c>
      <c r="D159" s="181" t="s">
        <v>288</v>
      </c>
      <c r="E159" s="182" t="s">
        <v>593</v>
      </c>
      <c r="F159" s="183" t="s">
        <v>594</v>
      </c>
      <c r="G159" s="184" t="s">
        <v>134</v>
      </c>
      <c r="H159" s="185">
        <v>1</v>
      </c>
      <c r="I159" s="186"/>
      <c r="J159" s="187">
        <f>ROUND(I159*H159,2)</f>
        <v>0</v>
      </c>
      <c r="K159" s="183" t="s">
        <v>1</v>
      </c>
      <c r="L159" s="188"/>
      <c r="M159" s="189" t="s">
        <v>1</v>
      </c>
      <c r="N159" s="190" t="s">
        <v>39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256</v>
      </c>
      <c r="AT159" s="179" t="s">
        <v>288</v>
      </c>
      <c r="AU159" s="179" t="s">
        <v>84</v>
      </c>
      <c r="AY159" s="15" t="s">
        <v>122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82</v>
      </c>
      <c r="BK159" s="180">
        <f>ROUND(I159*H159,2)</f>
        <v>0</v>
      </c>
      <c r="BL159" s="15" t="s">
        <v>130</v>
      </c>
      <c r="BM159" s="179" t="s">
        <v>595</v>
      </c>
    </row>
    <row r="160" s="2" customFormat="1" ht="24.15" customHeight="1">
      <c r="A160" s="34"/>
      <c r="B160" s="167"/>
      <c r="C160" s="168" t="s">
        <v>270</v>
      </c>
      <c r="D160" s="168" t="s">
        <v>125</v>
      </c>
      <c r="E160" s="169" t="s">
        <v>596</v>
      </c>
      <c r="F160" s="170" t="s">
        <v>597</v>
      </c>
      <c r="G160" s="171" t="s">
        <v>207</v>
      </c>
      <c r="H160" s="172">
        <v>2</v>
      </c>
      <c r="I160" s="173"/>
      <c r="J160" s="174">
        <f>ROUND(I160*H160,2)</f>
        <v>0</v>
      </c>
      <c r="K160" s="170" t="s">
        <v>129</v>
      </c>
      <c r="L160" s="35"/>
      <c r="M160" s="175" t="s">
        <v>1</v>
      </c>
      <c r="N160" s="176" t="s">
        <v>39</v>
      </c>
      <c r="O160" s="73"/>
      <c r="P160" s="177">
        <f>O160*H160</f>
        <v>0</v>
      </c>
      <c r="Q160" s="177">
        <v>0.00051820000000000002</v>
      </c>
      <c r="R160" s="177">
        <f>Q160*H160</f>
        <v>0.0010364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130</v>
      </c>
      <c r="AT160" s="179" t="s">
        <v>125</v>
      </c>
      <c r="AU160" s="179" t="s">
        <v>84</v>
      </c>
      <c r="AY160" s="15" t="s">
        <v>122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82</v>
      </c>
      <c r="BK160" s="180">
        <f>ROUND(I160*H160,2)</f>
        <v>0</v>
      </c>
      <c r="BL160" s="15" t="s">
        <v>130</v>
      </c>
      <c r="BM160" s="179" t="s">
        <v>598</v>
      </c>
    </row>
    <row r="161" s="2" customFormat="1" ht="24.15" customHeight="1">
      <c r="A161" s="34"/>
      <c r="B161" s="167"/>
      <c r="C161" s="168" t="s">
        <v>274</v>
      </c>
      <c r="D161" s="168" t="s">
        <v>125</v>
      </c>
      <c r="E161" s="169" t="s">
        <v>599</v>
      </c>
      <c r="F161" s="170" t="s">
        <v>600</v>
      </c>
      <c r="G161" s="171" t="s">
        <v>207</v>
      </c>
      <c r="H161" s="172">
        <v>1</v>
      </c>
      <c r="I161" s="173"/>
      <c r="J161" s="174">
        <f>ROUND(I161*H161,2)</f>
        <v>0</v>
      </c>
      <c r="K161" s="170" t="s">
        <v>1</v>
      </c>
      <c r="L161" s="35"/>
      <c r="M161" s="175" t="s">
        <v>1</v>
      </c>
      <c r="N161" s="176" t="s">
        <v>39</v>
      </c>
      <c r="O161" s="73"/>
      <c r="P161" s="177">
        <f>O161*H161</f>
        <v>0</v>
      </c>
      <c r="Q161" s="177">
        <v>0.00051999999999999995</v>
      </c>
      <c r="R161" s="177">
        <f>Q161*H161</f>
        <v>0.00051999999999999995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130</v>
      </c>
      <c r="AT161" s="179" t="s">
        <v>125</v>
      </c>
      <c r="AU161" s="179" t="s">
        <v>84</v>
      </c>
      <c r="AY161" s="15" t="s">
        <v>122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82</v>
      </c>
      <c r="BK161" s="180">
        <f>ROUND(I161*H161,2)</f>
        <v>0</v>
      </c>
      <c r="BL161" s="15" t="s">
        <v>130</v>
      </c>
      <c r="BM161" s="179" t="s">
        <v>601</v>
      </c>
    </row>
    <row r="162" s="2" customFormat="1" ht="24.15" customHeight="1">
      <c r="A162" s="34"/>
      <c r="B162" s="167"/>
      <c r="C162" s="168" t="s">
        <v>279</v>
      </c>
      <c r="D162" s="168" t="s">
        <v>125</v>
      </c>
      <c r="E162" s="169" t="s">
        <v>602</v>
      </c>
      <c r="F162" s="170" t="s">
        <v>603</v>
      </c>
      <c r="G162" s="171" t="s">
        <v>207</v>
      </c>
      <c r="H162" s="172">
        <v>2</v>
      </c>
      <c r="I162" s="173"/>
      <c r="J162" s="174">
        <f>ROUND(I162*H162,2)</f>
        <v>0</v>
      </c>
      <c r="K162" s="170" t="s">
        <v>1</v>
      </c>
      <c r="L162" s="35"/>
      <c r="M162" s="175" t="s">
        <v>1</v>
      </c>
      <c r="N162" s="176" t="s">
        <v>39</v>
      </c>
      <c r="O162" s="73"/>
      <c r="P162" s="177">
        <f>O162*H162</f>
        <v>0</v>
      </c>
      <c r="Q162" s="177">
        <v>0.00051999999999999995</v>
      </c>
      <c r="R162" s="177">
        <f>Q162*H162</f>
        <v>0.0010399999999999999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130</v>
      </c>
      <c r="AT162" s="179" t="s">
        <v>125</v>
      </c>
      <c r="AU162" s="179" t="s">
        <v>84</v>
      </c>
      <c r="AY162" s="15" t="s">
        <v>122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82</v>
      </c>
      <c r="BK162" s="180">
        <f>ROUND(I162*H162,2)</f>
        <v>0</v>
      </c>
      <c r="BL162" s="15" t="s">
        <v>130</v>
      </c>
      <c r="BM162" s="179" t="s">
        <v>604</v>
      </c>
    </row>
    <row r="163" s="2" customFormat="1" ht="44.25" customHeight="1">
      <c r="A163" s="34"/>
      <c r="B163" s="167"/>
      <c r="C163" s="168" t="s">
        <v>283</v>
      </c>
      <c r="D163" s="168" t="s">
        <v>125</v>
      </c>
      <c r="E163" s="169" t="s">
        <v>605</v>
      </c>
      <c r="F163" s="170" t="s">
        <v>606</v>
      </c>
      <c r="G163" s="171" t="s">
        <v>207</v>
      </c>
      <c r="H163" s="172">
        <v>1</v>
      </c>
      <c r="I163" s="173"/>
      <c r="J163" s="174">
        <f>ROUND(I163*H163,2)</f>
        <v>0</v>
      </c>
      <c r="K163" s="170" t="s">
        <v>129</v>
      </c>
      <c r="L163" s="35"/>
      <c r="M163" s="175" t="s">
        <v>1</v>
      </c>
      <c r="N163" s="176" t="s">
        <v>39</v>
      </c>
      <c r="O163" s="73"/>
      <c r="P163" s="177">
        <f>O163*H163</f>
        <v>0</v>
      </c>
      <c r="Q163" s="177">
        <v>0.063341910000000001</v>
      </c>
      <c r="R163" s="177">
        <f>Q163*H163</f>
        <v>0.063341910000000001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130</v>
      </c>
      <c r="AT163" s="179" t="s">
        <v>125</v>
      </c>
      <c r="AU163" s="179" t="s">
        <v>84</v>
      </c>
      <c r="AY163" s="15" t="s">
        <v>122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82</v>
      </c>
      <c r="BK163" s="180">
        <f>ROUND(I163*H163,2)</f>
        <v>0</v>
      </c>
      <c r="BL163" s="15" t="s">
        <v>130</v>
      </c>
      <c r="BM163" s="179" t="s">
        <v>607</v>
      </c>
    </row>
    <row r="164" s="2" customFormat="1" ht="24.15" customHeight="1">
      <c r="A164" s="34"/>
      <c r="B164" s="167"/>
      <c r="C164" s="168" t="s">
        <v>287</v>
      </c>
      <c r="D164" s="168" t="s">
        <v>125</v>
      </c>
      <c r="E164" s="169" t="s">
        <v>608</v>
      </c>
      <c r="F164" s="170" t="s">
        <v>609</v>
      </c>
      <c r="G164" s="171" t="s">
        <v>134</v>
      </c>
      <c r="H164" s="172">
        <v>2</v>
      </c>
      <c r="I164" s="173"/>
      <c r="J164" s="174">
        <f>ROUND(I164*H164,2)</f>
        <v>0</v>
      </c>
      <c r="K164" s="170" t="s">
        <v>129</v>
      </c>
      <c r="L164" s="35"/>
      <c r="M164" s="175" t="s">
        <v>1</v>
      </c>
      <c r="N164" s="176" t="s">
        <v>39</v>
      </c>
      <c r="O164" s="73"/>
      <c r="P164" s="177">
        <f>O164*H164</f>
        <v>0</v>
      </c>
      <c r="Q164" s="177">
        <v>3.9140000000000001E-05</v>
      </c>
      <c r="R164" s="177">
        <f>Q164*H164</f>
        <v>7.8280000000000003E-05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130</v>
      </c>
      <c r="AT164" s="179" t="s">
        <v>125</v>
      </c>
      <c r="AU164" s="179" t="s">
        <v>84</v>
      </c>
      <c r="AY164" s="15" t="s">
        <v>122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82</v>
      </c>
      <c r="BK164" s="180">
        <f>ROUND(I164*H164,2)</f>
        <v>0</v>
      </c>
      <c r="BL164" s="15" t="s">
        <v>130</v>
      </c>
      <c r="BM164" s="179" t="s">
        <v>610</v>
      </c>
    </row>
    <row r="165" s="2" customFormat="1" ht="44.25" customHeight="1">
      <c r="A165" s="34"/>
      <c r="B165" s="167"/>
      <c r="C165" s="181" t="s">
        <v>292</v>
      </c>
      <c r="D165" s="181" t="s">
        <v>288</v>
      </c>
      <c r="E165" s="182" t="s">
        <v>611</v>
      </c>
      <c r="F165" s="183" t="s">
        <v>612</v>
      </c>
      <c r="G165" s="184" t="s">
        <v>134</v>
      </c>
      <c r="H165" s="185">
        <v>1</v>
      </c>
      <c r="I165" s="186"/>
      <c r="J165" s="187">
        <f>ROUND(I165*H165,2)</f>
        <v>0</v>
      </c>
      <c r="K165" s="183" t="s">
        <v>1</v>
      </c>
      <c r="L165" s="188"/>
      <c r="M165" s="189" t="s">
        <v>1</v>
      </c>
      <c r="N165" s="190" t="s">
        <v>39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256</v>
      </c>
      <c r="AT165" s="179" t="s">
        <v>288</v>
      </c>
      <c r="AU165" s="179" t="s">
        <v>84</v>
      </c>
      <c r="AY165" s="15" t="s">
        <v>122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82</v>
      </c>
      <c r="BK165" s="180">
        <f>ROUND(I165*H165,2)</f>
        <v>0</v>
      </c>
      <c r="BL165" s="15" t="s">
        <v>130</v>
      </c>
      <c r="BM165" s="179" t="s">
        <v>613</v>
      </c>
    </row>
    <row r="166" s="2" customFormat="1" ht="44.25" customHeight="1">
      <c r="A166" s="34"/>
      <c r="B166" s="167"/>
      <c r="C166" s="181" t="s">
        <v>296</v>
      </c>
      <c r="D166" s="181" t="s">
        <v>288</v>
      </c>
      <c r="E166" s="182" t="s">
        <v>614</v>
      </c>
      <c r="F166" s="183" t="s">
        <v>615</v>
      </c>
      <c r="G166" s="184" t="s">
        <v>134</v>
      </c>
      <c r="H166" s="185">
        <v>1</v>
      </c>
      <c r="I166" s="186"/>
      <c r="J166" s="187">
        <f>ROUND(I166*H166,2)</f>
        <v>0</v>
      </c>
      <c r="K166" s="183" t="s">
        <v>1</v>
      </c>
      <c r="L166" s="188"/>
      <c r="M166" s="189" t="s">
        <v>1</v>
      </c>
      <c r="N166" s="190" t="s">
        <v>39</v>
      </c>
      <c r="O166" s="73"/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256</v>
      </c>
      <c r="AT166" s="179" t="s">
        <v>288</v>
      </c>
      <c r="AU166" s="179" t="s">
        <v>84</v>
      </c>
      <c r="AY166" s="15" t="s">
        <v>122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82</v>
      </c>
      <c r="BK166" s="180">
        <f>ROUND(I166*H166,2)</f>
        <v>0</v>
      </c>
      <c r="BL166" s="15" t="s">
        <v>130</v>
      </c>
      <c r="BM166" s="179" t="s">
        <v>616</v>
      </c>
    </row>
    <row r="167" s="2" customFormat="1" ht="24.15" customHeight="1">
      <c r="A167" s="34"/>
      <c r="B167" s="167"/>
      <c r="C167" s="168" t="s">
        <v>300</v>
      </c>
      <c r="D167" s="168" t="s">
        <v>125</v>
      </c>
      <c r="E167" s="169" t="s">
        <v>617</v>
      </c>
      <c r="F167" s="170" t="s">
        <v>618</v>
      </c>
      <c r="G167" s="171" t="s">
        <v>134</v>
      </c>
      <c r="H167" s="172">
        <v>2</v>
      </c>
      <c r="I167" s="173"/>
      <c r="J167" s="174">
        <f>ROUND(I167*H167,2)</f>
        <v>0</v>
      </c>
      <c r="K167" s="170" t="s">
        <v>129</v>
      </c>
      <c r="L167" s="35"/>
      <c r="M167" s="175" t="s">
        <v>1</v>
      </c>
      <c r="N167" s="176" t="s">
        <v>39</v>
      </c>
      <c r="O167" s="73"/>
      <c r="P167" s="177">
        <f>O167*H167</f>
        <v>0</v>
      </c>
      <c r="Q167" s="177">
        <v>0.0002375</v>
      </c>
      <c r="R167" s="177">
        <f>Q167*H167</f>
        <v>0.000475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130</v>
      </c>
      <c r="AT167" s="179" t="s">
        <v>125</v>
      </c>
      <c r="AU167" s="179" t="s">
        <v>84</v>
      </c>
      <c r="AY167" s="15" t="s">
        <v>122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82</v>
      </c>
      <c r="BK167" s="180">
        <f>ROUND(I167*H167,2)</f>
        <v>0</v>
      </c>
      <c r="BL167" s="15" t="s">
        <v>130</v>
      </c>
      <c r="BM167" s="179" t="s">
        <v>619</v>
      </c>
    </row>
    <row r="168" s="2" customFormat="1" ht="16.5" customHeight="1">
      <c r="A168" s="34"/>
      <c r="B168" s="167"/>
      <c r="C168" s="168" t="s">
        <v>307</v>
      </c>
      <c r="D168" s="168" t="s">
        <v>125</v>
      </c>
      <c r="E168" s="169" t="s">
        <v>620</v>
      </c>
      <c r="F168" s="170" t="s">
        <v>621</v>
      </c>
      <c r="G168" s="171" t="s">
        <v>134</v>
      </c>
      <c r="H168" s="172">
        <v>1</v>
      </c>
      <c r="I168" s="173"/>
      <c r="J168" s="174">
        <f>ROUND(I168*H168,2)</f>
        <v>0</v>
      </c>
      <c r="K168" s="170" t="s">
        <v>129</v>
      </c>
      <c r="L168" s="35"/>
      <c r="M168" s="175" t="s">
        <v>1</v>
      </c>
      <c r="N168" s="176" t="s">
        <v>39</v>
      </c>
      <c r="O168" s="73"/>
      <c r="P168" s="177">
        <f>O168*H168</f>
        <v>0</v>
      </c>
      <c r="Q168" s="177">
        <v>0.00031</v>
      </c>
      <c r="R168" s="177">
        <f>Q168*H168</f>
        <v>0.00031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130</v>
      </c>
      <c r="AT168" s="179" t="s">
        <v>125</v>
      </c>
      <c r="AU168" s="179" t="s">
        <v>84</v>
      </c>
      <c r="AY168" s="15" t="s">
        <v>122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82</v>
      </c>
      <c r="BK168" s="180">
        <f>ROUND(I168*H168,2)</f>
        <v>0</v>
      </c>
      <c r="BL168" s="15" t="s">
        <v>130</v>
      </c>
      <c r="BM168" s="179" t="s">
        <v>622</v>
      </c>
    </row>
    <row r="169" s="2" customFormat="1" ht="44.25" customHeight="1">
      <c r="A169" s="34"/>
      <c r="B169" s="167"/>
      <c r="C169" s="168" t="s">
        <v>317</v>
      </c>
      <c r="D169" s="168" t="s">
        <v>125</v>
      </c>
      <c r="E169" s="169" t="s">
        <v>623</v>
      </c>
      <c r="F169" s="170" t="s">
        <v>624</v>
      </c>
      <c r="G169" s="171" t="s">
        <v>147</v>
      </c>
      <c r="H169" s="172">
        <v>0.071999999999999995</v>
      </c>
      <c r="I169" s="173"/>
      <c r="J169" s="174">
        <f>ROUND(I169*H169,2)</f>
        <v>0</v>
      </c>
      <c r="K169" s="170" t="s">
        <v>129</v>
      </c>
      <c r="L169" s="35"/>
      <c r="M169" s="175" t="s">
        <v>1</v>
      </c>
      <c r="N169" s="176" t="s">
        <v>39</v>
      </c>
      <c r="O169" s="73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130</v>
      </c>
      <c r="AT169" s="179" t="s">
        <v>125</v>
      </c>
      <c r="AU169" s="179" t="s">
        <v>84</v>
      </c>
      <c r="AY169" s="15" t="s">
        <v>122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82</v>
      </c>
      <c r="BK169" s="180">
        <f>ROUND(I169*H169,2)</f>
        <v>0</v>
      </c>
      <c r="BL169" s="15" t="s">
        <v>130</v>
      </c>
      <c r="BM169" s="179" t="s">
        <v>625</v>
      </c>
    </row>
    <row r="170" s="12" customFormat="1" ht="25.92" customHeight="1">
      <c r="A170" s="12"/>
      <c r="B170" s="154"/>
      <c r="C170" s="12"/>
      <c r="D170" s="155" t="s">
        <v>73</v>
      </c>
      <c r="E170" s="156" t="s">
        <v>305</v>
      </c>
      <c r="F170" s="156" t="s">
        <v>306</v>
      </c>
      <c r="G170" s="12"/>
      <c r="H170" s="12"/>
      <c r="I170" s="157"/>
      <c r="J170" s="158">
        <f>BK170</f>
        <v>0</v>
      </c>
      <c r="K170" s="12"/>
      <c r="L170" s="154"/>
      <c r="M170" s="159"/>
      <c r="N170" s="160"/>
      <c r="O170" s="160"/>
      <c r="P170" s="161">
        <f>P171</f>
        <v>0</v>
      </c>
      <c r="Q170" s="160"/>
      <c r="R170" s="161">
        <f>R171</f>
        <v>0</v>
      </c>
      <c r="S170" s="160"/>
      <c r="T170" s="162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5" t="s">
        <v>140</v>
      </c>
      <c r="AT170" s="163" t="s">
        <v>73</v>
      </c>
      <c r="AU170" s="163" t="s">
        <v>74</v>
      </c>
      <c r="AY170" s="155" t="s">
        <v>122</v>
      </c>
      <c r="BK170" s="164">
        <f>BK171</f>
        <v>0</v>
      </c>
    </row>
    <row r="171" s="2" customFormat="1" ht="24.15" customHeight="1">
      <c r="A171" s="34"/>
      <c r="B171" s="167"/>
      <c r="C171" s="168" t="s">
        <v>460</v>
      </c>
      <c r="D171" s="168" t="s">
        <v>125</v>
      </c>
      <c r="E171" s="169" t="s">
        <v>308</v>
      </c>
      <c r="F171" s="170" t="s">
        <v>309</v>
      </c>
      <c r="G171" s="171" t="s">
        <v>310</v>
      </c>
      <c r="H171" s="172">
        <v>20</v>
      </c>
      <c r="I171" s="173"/>
      <c r="J171" s="174">
        <f>ROUND(I171*H171,2)</f>
        <v>0</v>
      </c>
      <c r="K171" s="170" t="s">
        <v>129</v>
      </c>
      <c r="L171" s="35"/>
      <c r="M171" s="191" t="s">
        <v>1</v>
      </c>
      <c r="N171" s="192" t="s">
        <v>39</v>
      </c>
      <c r="O171" s="193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311</v>
      </c>
      <c r="AT171" s="179" t="s">
        <v>125</v>
      </c>
      <c r="AU171" s="179" t="s">
        <v>82</v>
      </c>
      <c r="AY171" s="15" t="s">
        <v>122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82</v>
      </c>
      <c r="BK171" s="180">
        <f>ROUND(I171*H171,2)</f>
        <v>0</v>
      </c>
      <c r="BL171" s="15" t="s">
        <v>311</v>
      </c>
      <c r="BM171" s="179" t="s">
        <v>626</v>
      </c>
    </row>
    <row r="172" s="2" customFormat="1" ht="6.96" customHeight="1">
      <c r="A172" s="34"/>
      <c r="B172" s="56"/>
      <c r="C172" s="57"/>
      <c r="D172" s="57"/>
      <c r="E172" s="57"/>
      <c r="F172" s="57"/>
      <c r="G172" s="57"/>
      <c r="H172" s="57"/>
      <c r="I172" s="57"/>
      <c r="J172" s="57"/>
      <c r="K172" s="57"/>
      <c r="L172" s="35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autoFilter ref="C120:K17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Fejk</dc:creator>
  <cp:lastModifiedBy>Martin Fejk</cp:lastModifiedBy>
  <dcterms:created xsi:type="dcterms:W3CDTF">2023-08-22T13:26:52Z</dcterms:created>
  <dcterms:modified xsi:type="dcterms:W3CDTF">2023-08-22T13:26:54Z</dcterms:modified>
</cp:coreProperties>
</file>